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967" firstSheet="7" activeTab="17"/>
  </bookViews>
  <sheets>
    <sheet name="Fixed" sheetId="1" r:id="rId1"/>
    <sheet name="Mobile" sheetId="11" r:id="rId2"/>
    <sheet name="F-ISP_Download" sheetId="3" r:id="rId3"/>
    <sheet name="F-ISP_Latency" sheetId="4" r:id="rId4"/>
    <sheet name="F-ISP_Jitter" sheetId="5" r:id="rId5"/>
    <sheet name="F-ISP_Pkt Loss" sheetId="6" r:id="rId6"/>
    <sheet name="F-Inter_Download" sheetId="7" r:id="rId7"/>
    <sheet name="F_kbps_USD" sheetId="26" r:id="rId8"/>
    <sheet name="F-Inter_Latency" sheetId="8" r:id="rId9"/>
    <sheet name="F-Inter_Jitter" sheetId="9" r:id="rId10"/>
    <sheet name="F-Inter_Pkt Loss" sheetId="10" r:id="rId11"/>
    <sheet name="M-ISP_Download" sheetId="12" r:id="rId12"/>
    <sheet name="M-ISP_Latency" sheetId="13" r:id="rId13"/>
    <sheet name="M-ISP_Jitter" sheetId="14" r:id="rId14"/>
    <sheet name="M-ISP_Pkt Loss" sheetId="15" r:id="rId15"/>
    <sheet name="M-Inter_Download" sheetId="16" r:id="rId16"/>
    <sheet name="M-kbps_USD" sheetId="27" r:id="rId17"/>
    <sheet name="M-Inter_Latency" sheetId="17" r:id="rId18"/>
    <sheet name="M-Inter_Jitter" sheetId="18" r:id="rId19"/>
    <sheet name="M-Inter_Pkt Loss" sheetId="19" r:id="rId20"/>
    <sheet name="Bhutan Telcom Results" sheetId="28" r:id="rId21"/>
  </sheets>
  <externalReferences>
    <externalReference r:id="rId22"/>
    <externalReference r:id="rId23"/>
  </externalReferences>
  <calcPr calcId="124519"/>
</workbook>
</file>

<file path=xl/calcChain.xml><?xml version="1.0" encoding="utf-8"?>
<calcChain xmlns="http://schemas.openxmlformats.org/spreadsheetml/2006/main">
  <c r="E18" i="11"/>
  <c r="E19" i="28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F16" i="27"/>
  <c r="G16"/>
  <c r="H16"/>
  <c r="I16"/>
  <c r="J16"/>
  <c r="K16"/>
  <c r="L16"/>
  <c r="M16"/>
  <c r="N16"/>
  <c r="O16"/>
  <c r="P16"/>
  <c r="T16"/>
  <c r="U16"/>
  <c r="F15"/>
  <c r="G15"/>
  <c r="H15"/>
  <c r="I15"/>
  <c r="J15"/>
  <c r="K15"/>
  <c r="L15"/>
  <c r="M15"/>
  <c r="N15"/>
  <c r="O15"/>
  <c r="P15"/>
  <c r="T15"/>
  <c r="U15"/>
  <c r="F14"/>
  <c r="G14"/>
  <c r="H14"/>
  <c r="I14"/>
  <c r="J14"/>
  <c r="K14"/>
  <c r="L14"/>
  <c r="M14"/>
  <c r="N14"/>
  <c r="O14"/>
  <c r="P14"/>
  <c r="T14"/>
  <c r="U14"/>
  <c r="F13"/>
  <c r="G13"/>
  <c r="H13"/>
  <c r="I13"/>
  <c r="J13"/>
  <c r="K13"/>
  <c r="L13"/>
  <c r="M13"/>
  <c r="N13"/>
  <c r="O13"/>
  <c r="P13"/>
  <c r="T13"/>
  <c r="U13"/>
  <c r="F12"/>
  <c r="G12"/>
  <c r="H12"/>
  <c r="I12"/>
  <c r="J12"/>
  <c r="K12"/>
  <c r="L12"/>
  <c r="M12"/>
  <c r="N12"/>
  <c r="O12"/>
  <c r="P12"/>
  <c r="T12"/>
  <c r="U12"/>
  <c r="F11"/>
  <c r="G11"/>
  <c r="H11"/>
  <c r="I11"/>
  <c r="J11"/>
  <c r="K11"/>
  <c r="L11"/>
  <c r="M11"/>
  <c r="N11"/>
  <c r="O11"/>
  <c r="P11"/>
  <c r="T11"/>
  <c r="U11"/>
  <c r="E16"/>
  <c r="E15"/>
  <c r="E14"/>
  <c r="E13"/>
  <c r="E12"/>
  <c r="E11"/>
  <c r="C16" i="26"/>
  <c r="D16"/>
  <c r="E16"/>
  <c r="F16"/>
  <c r="G16"/>
  <c r="H16"/>
  <c r="I16"/>
  <c r="J16"/>
  <c r="K16"/>
  <c r="L16"/>
  <c r="M16"/>
  <c r="C15"/>
  <c r="D15"/>
  <c r="E15"/>
  <c r="F15"/>
  <c r="G15"/>
  <c r="H15"/>
  <c r="I15"/>
  <c r="J15"/>
  <c r="K15"/>
  <c r="L15"/>
  <c r="M15"/>
  <c r="C14"/>
  <c r="D14"/>
  <c r="E14"/>
  <c r="F14"/>
  <c r="G14"/>
  <c r="H14"/>
  <c r="I14"/>
  <c r="J14"/>
  <c r="K14"/>
  <c r="L14"/>
  <c r="M14"/>
  <c r="C13"/>
  <c r="D13"/>
  <c r="E13"/>
  <c r="F13"/>
  <c r="G13"/>
  <c r="H13"/>
  <c r="I13"/>
  <c r="J13"/>
  <c r="K13"/>
  <c r="L13"/>
  <c r="M13"/>
  <c r="C12"/>
  <c r="D12"/>
  <c r="E12"/>
  <c r="F12"/>
  <c r="G12"/>
  <c r="H12"/>
  <c r="I12"/>
  <c r="J12"/>
  <c r="K12"/>
  <c r="L12"/>
  <c r="M12"/>
  <c r="C11"/>
  <c r="D11"/>
  <c r="E11"/>
  <c r="F11"/>
  <c r="G11"/>
  <c r="H11"/>
  <c r="I11"/>
  <c r="J11"/>
  <c r="K11"/>
  <c r="L11"/>
  <c r="M11"/>
  <c r="B16"/>
  <c r="B15"/>
  <c r="B14"/>
  <c r="B13"/>
  <c r="B12"/>
  <c r="B11"/>
  <c r="C17" i="7"/>
  <c r="C16"/>
  <c r="C15"/>
  <c r="C14"/>
  <c r="C13"/>
  <c r="C12"/>
  <c r="J11" i="16" l="1"/>
  <c r="Q17"/>
  <c r="R17"/>
  <c r="S17"/>
  <c r="T17"/>
  <c r="Q16"/>
  <c r="R16"/>
  <c r="S16"/>
  <c r="T16"/>
  <c r="Q15"/>
  <c r="R15"/>
  <c r="S15"/>
  <c r="T15"/>
  <c r="Q14"/>
  <c r="R14"/>
  <c r="S14"/>
  <c r="T14"/>
  <c r="T13"/>
  <c r="P13"/>
  <c r="Q13"/>
  <c r="R13"/>
  <c r="S13"/>
  <c r="Q12"/>
  <c r="R12"/>
  <c r="S12"/>
  <c r="T12"/>
  <c r="T10"/>
  <c r="M17"/>
  <c r="N17"/>
  <c r="O17"/>
  <c r="P17"/>
  <c r="M16"/>
  <c r="N16"/>
  <c r="O16"/>
  <c r="P16"/>
  <c r="M15"/>
  <c r="N15"/>
  <c r="O15"/>
  <c r="P15"/>
  <c r="M14"/>
  <c r="N14"/>
  <c r="O14"/>
  <c r="P14"/>
  <c r="N13"/>
  <c r="O13"/>
  <c r="N12"/>
  <c r="O12"/>
  <c r="P12"/>
  <c r="P10"/>
  <c r="F17"/>
  <c r="G17"/>
  <c r="H17"/>
  <c r="I17"/>
  <c r="B11" i="7"/>
  <c r="C11"/>
  <c r="D11"/>
  <c r="E11"/>
  <c r="F11"/>
  <c r="G11"/>
  <c r="H11"/>
  <c r="L11"/>
  <c r="M11"/>
  <c r="F16" i="16"/>
  <c r="G16"/>
  <c r="F15"/>
  <c r="G15"/>
  <c r="F14"/>
  <c r="G14"/>
  <c r="F13"/>
  <c r="G13"/>
  <c r="F12"/>
  <c r="G12"/>
  <c r="F16" i="12"/>
  <c r="G16"/>
  <c r="F15"/>
  <c r="G15"/>
  <c r="F14"/>
  <c r="G14"/>
  <c r="F13"/>
  <c r="G13"/>
  <c r="F12"/>
  <c r="G12"/>
  <c r="F11"/>
  <c r="G11"/>
  <c r="I17" i="7"/>
  <c r="J17"/>
  <c r="K17"/>
  <c r="L17"/>
  <c r="M17"/>
  <c r="I16"/>
  <c r="J16"/>
  <c r="K16"/>
  <c r="L16"/>
  <c r="M16"/>
  <c r="I15"/>
  <c r="J15"/>
  <c r="K15"/>
  <c r="L15"/>
  <c r="I14"/>
  <c r="J14"/>
  <c r="K14"/>
  <c r="L14"/>
  <c r="J13"/>
  <c r="K13"/>
  <c r="L13"/>
  <c r="J12"/>
  <c r="K12"/>
  <c r="L12"/>
  <c r="C17" i="16"/>
  <c r="D17"/>
  <c r="E17"/>
  <c r="C16"/>
  <c r="D16"/>
  <c r="E16"/>
  <c r="H16"/>
  <c r="C15"/>
  <c r="D15"/>
  <c r="E15"/>
  <c r="H15"/>
  <c r="D14"/>
  <c r="E14"/>
  <c r="H14"/>
  <c r="D13"/>
  <c r="E13"/>
  <c r="H13"/>
  <c r="D12"/>
  <c r="E12"/>
  <c r="H12"/>
  <c r="L16" i="12"/>
  <c r="M16"/>
  <c r="N16"/>
  <c r="O16"/>
  <c r="L15"/>
  <c r="M15"/>
  <c r="N15"/>
  <c r="O15"/>
  <c r="L14"/>
  <c r="M14"/>
  <c r="N14"/>
  <c r="O14"/>
  <c r="P14"/>
  <c r="L13"/>
  <c r="M13"/>
  <c r="N13"/>
  <c r="O13"/>
  <c r="L12"/>
  <c r="M12"/>
  <c r="N12"/>
  <c r="O12"/>
  <c r="P12"/>
  <c r="M11"/>
  <c r="N11"/>
  <c r="O11"/>
  <c r="P11"/>
  <c r="P9"/>
  <c r="P15" s="1"/>
  <c r="H16"/>
  <c r="H15"/>
  <c r="H14"/>
  <c r="H13"/>
  <c r="H12"/>
  <c r="H11"/>
  <c r="E16"/>
  <c r="E15"/>
  <c r="E14"/>
  <c r="E13"/>
  <c r="E12"/>
  <c r="E11"/>
  <c r="H8" i="11"/>
  <c r="E8"/>
  <c r="I17" i="3"/>
  <c r="J17"/>
  <c r="K17"/>
  <c r="J16"/>
  <c r="K16"/>
  <c r="J15"/>
  <c r="K15"/>
  <c r="M15"/>
  <c r="J14"/>
  <c r="K14"/>
  <c r="M14"/>
  <c r="J13"/>
  <c r="K13"/>
  <c r="M13"/>
  <c r="L10"/>
  <c r="L17" s="1"/>
  <c r="C12"/>
  <c r="D12"/>
  <c r="E12"/>
  <c r="F12"/>
  <c r="G12"/>
  <c r="H12"/>
  <c r="I12"/>
  <c r="J12"/>
  <c r="K12"/>
  <c r="L12"/>
  <c r="M12"/>
  <c r="C17"/>
  <c r="C16"/>
  <c r="C15"/>
  <c r="C13"/>
  <c r="C14"/>
  <c r="H7" i="11"/>
  <c r="H5"/>
  <c r="E7"/>
  <c r="E5"/>
  <c r="E6"/>
  <c r="E16"/>
  <c r="E17"/>
  <c r="E19"/>
  <c r="E20"/>
  <c r="H16"/>
  <c r="H11" i="1"/>
  <c r="E11"/>
  <c r="H10"/>
  <c r="N1" i="10"/>
  <c r="L1" i="9"/>
  <c r="L1" i="8"/>
  <c r="L1" i="6"/>
  <c r="L1" i="5"/>
  <c r="L1" i="4"/>
  <c r="L11" i="3"/>
  <c r="L1"/>
  <c r="H12" i="1"/>
  <c r="E12"/>
  <c r="T1" i="19"/>
  <c r="T1" i="18"/>
  <c r="T1" i="17"/>
  <c r="T11" i="16"/>
  <c r="T1"/>
  <c r="T1" i="15"/>
  <c r="T1" i="14"/>
  <c r="T1" i="13"/>
  <c r="T10" i="12"/>
  <c r="T1"/>
  <c r="H20" i="11"/>
  <c r="H15"/>
  <c r="H19"/>
  <c r="H21"/>
  <c r="M1" i="10"/>
  <c r="K1" i="9"/>
  <c r="K1" i="8"/>
  <c r="K1" i="6"/>
  <c r="K1" i="5"/>
  <c r="K1" i="4"/>
  <c r="K11" i="3"/>
  <c r="K1"/>
  <c r="I13" i="7"/>
  <c r="H12"/>
  <c r="I12"/>
  <c r="H17" i="3"/>
  <c r="H16"/>
  <c r="I16"/>
  <c r="H15"/>
  <c r="I15"/>
  <c r="H14"/>
  <c r="I14"/>
  <c r="G13"/>
  <c r="H13"/>
  <c r="I13"/>
  <c r="S1" i="19"/>
  <c r="S1" i="18"/>
  <c r="S1" i="17"/>
  <c r="S11" i="16"/>
  <c r="S1"/>
  <c r="S1" i="15"/>
  <c r="S1" i="14"/>
  <c r="S1" i="13"/>
  <c r="S10" i="12"/>
  <c r="S1"/>
  <c r="R1" i="19"/>
  <c r="R1" i="18"/>
  <c r="R1" i="17"/>
  <c r="R11" i="16"/>
  <c r="R1"/>
  <c r="R1" i="15"/>
  <c r="R1" i="14"/>
  <c r="R1" i="13"/>
  <c r="R10" i="12"/>
  <c r="R1"/>
  <c r="L13" i="16"/>
  <c r="M13"/>
  <c r="L12"/>
  <c r="M12"/>
  <c r="D15" i="3"/>
  <c r="E15"/>
  <c r="F15"/>
  <c r="G15"/>
  <c r="E17"/>
  <c r="G17"/>
  <c r="E16"/>
  <c r="F16"/>
  <c r="G16"/>
  <c r="E14"/>
  <c r="F14"/>
  <c r="E13"/>
  <c r="F13"/>
  <c r="E17" i="7"/>
  <c r="E16"/>
  <c r="F16"/>
  <c r="E15"/>
  <c r="F15"/>
  <c r="G15"/>
  <c r="E14"/>
  <c r="F14"/>
  <c r="E13"/>
  <c r="F13"/>
  <c r="E12"/>
  <c r="F12"/>
  <c r="J16" i="12"/>
  <c r="K16"/>
  <c r="J15"/>
  <c r="K15"/>
  <c r="J14"/>
  <c r="K14"/>
  <c r="J13"/>
  <c r="K13"/>
  <c r="J12"/>
  <c r="K12"/>
  <c r="J11"/>
  <c r="K11"/>
  <c r="L11"/>
  <c r="J17" i="16"/>
  <c r="K17"/>
  <c r="J16"/>
  <c r="K16"/>
  <c r="J15"/>
  <c r="K15"/>
  <c r="J14"/>
  <c r="K14"/>
  <c r="J13"/>
  <c r="K13"/>
  <c r="J12"/>
  <c r="K12"/>
  <c r="L16" i="3" l="1"/>
  <c r="L13"/>
  <c r="L14"/>
  <c r="L15"/>
  <c r="P16" i="12"/>
  <c r="P13"/>
  <c r="L17" i="16"/>
  <c r="I16"/>
  <c r="L16"/>
  <c r="I15"/>
  <c r="L15"/>
  <c r="C14"/>
  <c r="I14"/>
  <c r="L14"/>
  <c r="C13"/>
  <c r="I13"/>
  <c r="C12"/>
  <c r="I12"/>
  <c r="B17"/>
  <c r="B13"/>
  <c r="B12"/>
  <c r="U11"/>
  <c r="Q11"/>
  <c r="P11"/>
  <c r="O11"/>
  <c r="N11"/>
  <c r="M11"/>
  <c r="L11"/>
  <c r="K11"/>
  <c r="I11"/>
  <c r="H11"/>
  <c r="G11"/>
  <c r="F11"/>
  <c r="E11"/>
  <c r="D11"/>
  <c r="C11"/>
  <c r="B11"/>
  <c r="U10" i="12"/>
  <c r="Q10"/>
  <c r="P10"/>
  <c r="O10"/>
  <c r="N10"/>
  <c r="M10"/>
  <c r="L10"/>
  <c r="K10"/>
  <c r="J10"/>
  <c r="H10"/>
  <c r="G10"/>
  <c r="F10"/>
  <c r="E10"/>
  <c r="D10"/>
  <c r="C10"/>
  <c r="B10"/>
  <c r="D17" i="7"/>
  <c r="G17"/>
  <c r="H17"/>
  <c r="D16"/>
  <c r="G16"/>
  <c r="H16"/>
  <c r="D15"/>
  <c r="H15"/>
  <c r="M15"/>
  <c r="D14"/>
  <c r="G14"/>
  <c r="H14"/>
  <c r="M14"/>
  <c r="D13"/>
  <c r="G13"/>
  <c r="H13"/>
  <c r="M13"/>
  <c r="D12"/>
  <c r="G12"/>
  <c r="M12"/>
  <c r="B10"/>
  <c r="B16" s="1"/>
  <c r="I16" i="12"/>
  <c r="I15"/>
  <c r="I14"/>
  <c r="I13"/>
  <c r="I12"/>
  <c r="I11"/>
  <c r="M11" i="3"/>
  <c r="D17"/>
  <c r="M17"/>
  <c r="D16"/>
  <c r="M16"/>
  <c r="D14"/>
  <c r="G14"/>
  <c r="D13"/>
  <c r="B10"/>
  <c r="B11"/>
  <c r="J11"/>
  <c r="I11"/>
  <c r="H11"/>
  <c r="G11"/>
  <c r="F11"/>
  <c r="E11"/>
  <c r="D11"/>
  <c r="C11"/>
  <c r="H6" i="1"/>
  <c r="H11" i="11"/>
  <c r="H10"/>
  <c r="H9"/>
  <c r="H4"/>
  <c r="H3"/>
  <c r="H2"/>
  <c r="B1" i="3"/>
  <c r="B17" l="1"/>
  <c r="B12"/>
  <c r="B15"/>
  <c r="B13" i="7"/>
  <c r="B15"/>
  <c r="B17"/>
  <c r="B12"/>
  <c r="B14"/>
  <c r="B14" i="3"/>
  <c r="B16"/>
  <c r="B13"/>
  <c r="H6" i="11" l="1"/>
  <c r="H14"/>
  <c r="O1" i="19"/>
  <c r="N1"/>
  <c r="O1" i="18"/>
  <c r="N1"/>
  <c r="O1" i="17"/>
  <c r="N1"/>
  <c r="O1" i="16"/>
  <c r="N1"/>
  <c r="O1" i="15"/>
  <c r="N1"/>
  <c r="O1" i="14"/>
  <c r="N1"/>
  <c r="O1" i="13"/>
  <c r="N1"/>
  <c r="O1" i="12"/>
  <c r="N1"/>
  <c r="H13" i="11"/>
  <c r="K1" i="10"/>
  <c r="I1" i="9"/>
  <c r="I1" i="8"/>
  <c r="I1" i="6"/>
  <c r="I1" i="5"/>
  <c r="I1" i="4"/>
  <c r="I1" i="3"/>
  <c r="J1" i="4"/>
  <c r="H9" i="1"/>
  <c r="H8" l="1"/>
  <c r="H1" i="19"/>
  <c r="G1"/>
  <c r="F1"/>
  <c r="H1" i="18"/>
  <c r="G1"/>
  <c r="F1"/>
  <c r="H1" i="17"/>
  <c r="G1"/>
  <c r="F1"/>
  <c r="H1" i="16"/>
  <c r="G1"/>
  <c r="F1"/>
  <c r="H1" i="15"/>
  <c r="G1"/>
  <c r="F1"/>
  <c r="H1" i="14"/>
  <c r="G1"/>
  <c r="F1"/>
  <c r="H1" i="13"/>
  <c r="G1"/>
  <c r="F1"/>
  <c r="H1" i="12"/>
  <c r="G1"/>
  <c r="F1"/>
  <c r="F1" i="10"/>
  <c r="D1" i="9"/>
  <c r="D1" i="8"/>
  <c r="D1" i="6"/>
  <c r="D1" i="5"/>
  <c r="D1" i="4"/>
  <c r="D1" i="3"/>
  <c r="H4" i="1"/>
  <c r="E1" i="10"/>
  <c r="D1"/>
  <c r="C1" i="9"/>
  <c r="B1"/>
  <c r="C1" i="8"/>
  <c r="B1"/>
  <c r="C1" i="6"/>
  <c r="B1"/>
  <c r="C1" i="5"/>
  <c r="B1"/>
  <c r="C1" i="4"/>
  <c r="B1"/>
  <c r="C1" i="3"/>
  <c r="H2" i="1"/>
  <c r="H3"/>
  <c r="D1" i="19" l="1"/>
  <c r="D1" i="18"/>
  <c r="D1" i="17"/>
  <c r="D1" i="16"/>
  <c r="D1" i="15"/>
  <c r="D1" i="14"/>
  <c r="D1" i="13"/>
  <c r="D1" i="12"/>
  <c r="C1" i="19"/>
  <c r="C1" i="18"/>
  <c r="C1" i="17"/>
  <c r="C1" i="16"/>
  <c r="C1" i="15"/>
  <c r="C1" i="14"/>
  <c r="C1" i="13"/>
  <c r="C1" i="12"/>
  <c r="B6" i="16"/>
  <c r="B16" s="1"/>
  <c r="B5"/>
  <c r="B15" s="1"/>
  <c r="B4"/>
  <c r="B14" s="1"/>
  <c r="J1" i="19"/>
  <c r="J1" i="18"/>
  <c r="J1" i="17"/>
  <c r="J1" i="16"/>
  <c r="J1" i="15"/>
  <c r="J1" i="14"/>
  <c r="J1" i="13"/>
  <c r="J1" i="12"/>
  <c r="H12" i="11"/>
  <c r="U1" i="19"/>
  <c r="Q1"/>
  <c r="P1"/>
  <c r="M1"/>
  <c r="L1"/>
  <c r="K1"/>
  <c r="K1" i="12" s="1"/>
  <c r="I1" i="19"/>
  <c r="E1"/>
  <c r="B1"/>
  <c r="U1" i="18"/>
  <c r="Q1"/>
  <c r="P1"/>
  <c r="M1"/>
  <c r="L1"/>
  <c r="K1"/>
  <c r="I1"/>
  <c r="E1"/>
  <c r="B1"/>
  <c r="U1" i="17"/>
  <c r="Q1"/>
  <c r="P1"/>
  <c r="M1"/>
  <c r="L1"/>
  <c r="K1"/>
  <c r="I1"/>
  <c r="E1"/>
  <c r="B1"/>
  <c r="U1" i="16"/>
  <c r="Q1"/>
  <c r="P1"/>
  <c r="M1"/>
  <c r="L1"/>
  <c r="K1"/>
  <c r="I1"/>
  <c r="E1"/>
  <c r="B1"/>
  <c r="U1" i="15"/>
  <c r="Q1"/>
  <c r="P1"/>
  <c r="M1"/>
  <c r="L1"/>
  <c r="K1"/>
  <c r="I1"/>
  <c r="E1"/>
  <c r="B1"/>
  <c r="U1" i="14"/>
  <c r="Q1"/>
  <c r="P1"/>
  <c r="M1"/>
  <c r="L1"/>
  <c r="K1"/>
  <c r="I1"/>
  <c r="E1"/>
  <c r="B1"/>
  <c r="U1" i="13"/>
  <c r="Q1"/>
  <c r="P1"/>
  <c r="M1"/>
  <c r="L1"/>
  <c r="K1"/>
  <c r="I1"/>
  <c r="E1"/>
  <c r="B1"/>
  <c r="U1" i="12"/>
  <c r="Q1"/>
  <c r="P1"/>
  <c r="M1"/>
  <c r="L1"/>
  <c r="I1"/>
  <c r="E1"/>
  <c r="B1"/>
  <c r="H7" i="1"/>
  <c r="H13"/>
  <c r="H5"/>
  <c r="B1" i="10"/>
  <c r="O1"/>
  <c r="L1"/>
  <c r="J1"/>
  <c r="I1"/>
  <c r="H1"/>
  <c r="G1"/>
  <c r="C1"/>
  <c r="M1" i="9"/>
  <c r="J1"/>
  <c r="H1"/>
  <c r="G1"/>
  <c r="F1"/>
  <c r="E1"/>
  <c r="M1" i="8"/>
  <c r="J1"/>
  <c r="H1"/>
  <c r="G1"/>
  <c r="F1"/>
  <c r="E1"/>
  <c r="M1" i="6"/>
  <c r="J1"/>
  <c r="H1"/>
  <c r="G1"/>
  <c r="F1"/>
  <c r="E1"/>
  <c r="M1" i="5"/>
  <c r="J1"/>
  <c r="H1"/>
  <c r="G1"/>
  <c r="F1"/>
  <c r="E1"/>
  <c r="M1" i="4"/>
  <c r="H1"/>
  <c r="G1"/>
  <c r="F1"/>
  <c r="E1"/>
  <c r="M1" i="3"/>
  <c r="J1"/>
  <c r="H1"/>
  <c r="G1"/>
  <c r="F1"/>
  <c r="E1"/>
</calcChain>
</file>

<file path=xl/sharedStrings.xml><?xml version="1.0" encoding="utf-8"?>
<sst xmlns="http://schemas.openxmlformats.org/spreadsheetml/2006/main" count="483" uniqueCount="174">
  <si>
    <t>India</t>
  </si>
  <si>
    <t>Pakistan</t>
  </si>
  <si>
    <t>Bangladesh</t>
  </si>
  <si>
    <t>Nepal</t>
  </si>
  <si>
    <t>Maldives</t>
  </si>
  <si>
    <t>Sri Lanka</t>
  </si>
  <si>
    <t>Philipines</t>
  </si>
  <si>
    <t>Indonesia</t>
  </si>
  <si>
    <t>Thailand</t>
  </si>
  <si>
    <t>South Asia</t>
  </si>
  <si>
    <t>South Easta Asia</t>
  </si>
  <si>
    <t>Region</t>
  </si>
  <si>
    <t>Country</t>
  </si>
  <si>
    <t>Fixed Operator</t>
  </si>
  <si>
    <t>Speed in KBPS</t>
  </si>
  <si>
    <t>Package Value in Local Currency</t>
  </si>
  <si>
    <t>Package Value in USD</t>
  </si>
  <si>
    <t>Label</t>
  </si>
  <si>
    <t>Dhiraagu</t>
  </si>
  <si>
    <t>Dhiragu (512kbps)-Male,MV</t>
  </si>
  <si>
    <t>Exchange Rate</t>
  </si>
  <si>
    <t>0800 H</t>
  </si>
  <si>
    <t>1100 H</t>
  </si>
  <si>
    <t>1500 H</t>
  </si>
  <si>
    <t>1800 H</t>
  </si>
  <si>
    <t>2000 H</t>
  </si>
  <si>
    <t>2300 H</t>
  </si>
  <si>
    <t>3BB</t>
  </si>
  <si>
    <t>PTCL</t>
  </si>
  <si>
    <t xml:space="preserve"> Operator</t>
  </si>
  <si>
    <t>Fixed</t>
  </si>
  <si>
    <t>Mobile</t>
  </si>
  <si>
    <t>PTCL Evo</t>
  </si>
  <si>
    <t>Dhiraagu Data 200</t>
  </si>
  <si>
    <t>NTC</t>
  </si>
  <si>
    <t>BSNL</t>
  </si>
  <si>
    <t>Tata</t>
  </si>
  <si>
    <t>SLT</t>
  </si>
  <si>
    <t>Dialog LTE</t>
  </si>
  <si>
    <t>Dialog</t>
  </si>
  <si>
    <t>Etisalat</t>
  </si>
  <si>
    <t>Mobitel</t>
  </si>
  <si>
    <t>% values of actual vs advertised of the download speed</t>
  </si>
  <si>
    <t>PTCL Evo (9.3Mbps)-Karachi,PK</t>
  </si>
  <si>
    <t>BSNL (1Mbps)-Bangalore,IN</t>
  </si>
  <si>
    <t>BSNL (4Mbps)-Chennai,IN</t>
  </si>
  <si>
    <t>BSNL (4Mbps)-Delhi,IN</t>
  </si>
  <si>
    <t>SLT (2Mbps)-Colombo,LK</t>
  </si>
  <si>
    <t>Dialog LTE (4Mbps)-Colombo,LK</t>
  </si>
  <si>
    <t>3BB (10Mbps)-Bangkok,TH</t>
  </si>
  <si>
    <t>Ooredoo Data 99 (7Mbps)-Male,MV</t>
  </si>
  <si>
    <t>Dhiraagu Data 200  (1Mbps)-Male,MV</t>
  </si>
  <si>
    <t>Etisalat (7.2Mbps)-Colombo,LK</t>
  </si>
  <si>
    <t>Mobitel (3.6Mbps)-Colombo,LK</t>
  </si>
  <si>
    <t>Banglalion*</t>
  </si>
  <si>
    <t>Pre paid connections are indicated as *</t>
  </si>
  <si>
    <t>1. Banglalion</t>
  </si>
  <si>
    <t>Package</t>
  </si>
  <si>
    <t>Data</t>
  </si>
  <si>
    <t>Banglalion 512 kbps; BDT 150 Card; Volume 600 MB; Validity 10 Days; Cards Used 2</t>
  </si>
  <si>
    <t>Charge per month (Assumption 30 days per month)</t>
  </si>
  <si>
    <t>Link</t>
  </si>
  <si>
    <t>Tested city</t>
  </si>
  <si>
    <t>http://banglalionwimax.com/index.php/products-a-services/prepaid-plans</t>
  </si>
  <si>
    <t>http://www.qubee.com.bd/prepay</t>
  </si>
  <si>
    <t>Qubee*</t>
  </si>
  <si>
    <t>Qubee 1 Mbps; BDT 100 Card; Volume 250 MB; Validity 7 Days; Cards Used 3</t>
  </si>
  <si>
    <t>2. Qubee</t>
  </si>
  <si>
    <t>Grameenphone*</t>
  </si>
  <si>
    <t>3. Grameenphone</t>
  </si>
  <si>
    <t>http://www.grameenphone.com/products-and-services/gp-3g/3g-packages</t>
  </si>
  <si>
    <t>Grameenphone 3G 1 Mbps;  BDT 400+15% VAT; Volume 2 GB ; Validity 30 Days; Top-Up Used  1</t>
  </si>
  <si>
    <t>150*3= 450 (BDT)</t>
  </si>
  <si>
    <t>100/7*30= 428.57 (BDT)</t>
  </si>
  <si>
    <t>400 (BDT)</t>
  </si>
  <si>
    <t>https://mail.google.com/mail/u/0/#search/tata/144d3e7601a71b13?projector=1, http://datacard-3g.in/tata_photon_max.html</t>
  </si>
  <si>
    <t>Notes</t>
  </si>
  <si>
    <t>http://ooredoo.mv/broadband/ooredoo-data</t>
  </si>
  <si>
    <t>http://www.dhiraagu.com.mv/mobile_internet_on_your_postpaid.aspx</t>
  </si>
  <si>
    <t>Ooredoo Data 99*</t>
  </si>
  <si>
    <t>4. Ooredoo Data 99</t>
  </si>
  <si>
    <t>Package Name: Data 99, Charge: MVR 99 (30 days validity), Data Allowance: 500 MB, Excess Usage Charges: 20 Laari per MB, Speed: Upto 14.4 Mbps (using USB Modem &amp; Broadband Data SIM)</t>
  </si>
  <si>
    <t>99 (MVR)</t>
  </si>
  <si>
    <t>Ncell*</t>
  </si>
  <si>
    <t>5. Ncell</t>
  </si>
  <si>
    <t>http://www.ncell.com.np/Internet/Rates-and-Information/Packages-and-prices.aspx</t>
  </si>
  <si>
    <t>The download speed is missing (3.6 Mbps). Also the should clarify whether this is pre paid or post paid.</t>
  </si>
  <si>
    <t>http://ptcl.com.pk/related_pages.php?pd_id=204&amp;rp_id=125</t>
  </si>
  <si>
    <t>Dialog (2.16Mbps)-Colombo,SL</t>
  </si>
  <si>
    <t>http://www.dialog.lk/personal/broadband/hspa/bandwidth-speeds/broadband-calculator/</t>
  </si>
  <si>
    <t>http://www.etisalat.lk/personal/internet/boradband/fast-internet/postpay/packages/#.Uyk9E6iSzTB</t>
  </si>
  <si>
    <t>http://www.mobitel.lk/broadband-postpaid</t>
  </si>
  <si>
    <t>Bangalore</t>
  </si>
  <si>
    <t>http://bsnlspeedtest.in/blog/bsnl-broadband-plans-for-home-users-unlimited-usage.html</t>
  </si>
  <si>
    <t>Chennai</t>
  </si>
  <si>
    <t>Delhi</t>
  </si>
  <si>
    <t>http://www.dhiraagu.com.mv/ADSL_Broadband_Overview.aspx</t>
  </si>
  <si>
    <t>http://www.ntc.net.np/internet/adsl/adsl_tariffPlans.php</t>
  </si>
  <si>
    <t>http://ptcl.com.pk/related_pages.php?pd_id=111&amp;rp_id=28</t>
  </si>
  <si>
    <t>Colombo</t>
  </si>
  <si>
    <t>http://www.slt.lk/personal/internet</t>
  </si>
  <si>
    <t>http://www.dialog.lk/personal/broadband/fixed-broadband/packages/4g-lte-packages/</t>
  </si>
  <si>
    <t>http://www.3bb.co.th/3bb/product/details/2084</t>
  </si>
  <si>
    <t>Dhaka</t>
  </si>
  <si>
    <t>Karachi</t>
  </si>
  <si>
    <t>Male</t>
  </si>
  <si>
    <t>Kathmandu</t>
  </si>
  <si>
    <t>Manila</t>
  </si>
  <si>
    <t>Jakarta</t>
  </si>
  <si>
    <t>PTCL (4Mbps)-Karachi,PK</t>
  </si>
  <si>
    <t>Bangkok</t>
  </si>
  <si>
    <t>Banglalion (512kbps)-Dhaka,BD</t>
  </si>
  <si>
    <t>Qubee (1Mbps)-Dhaka,BD</t>
  </si>
  <si>
    <t>Grameenphone (512kbps)-Dhaka,BD</t>
  </si>
  <si>
    <t>755.25</t>
  </si>
  <si>
    <t>NTC (512kbps)-Kathmadu,NP</t>
  </si>
  <si>
    <t>Ncell (7.2Mbps)-Kathmandu,NP</t>
  </si>
  <si>
    <t>http://www1.smart.com.ph/Bro/products/starter</t>
  </si>
  <si>
    <t>SMART Bro Starter Plug-it (7.2 Mbps)-Manila,PH</t>
  </si>
  <si>
    <t>SMART Bro*</t>
  </si>
  <si>
    <t>6. SMART Pro</t>
  </si>
  <si>
    <t>7. Globe Tattoo</t>
  </si>
  <si>
    <t>A one-time fee of  P995, Usage fee: Pay per use. P5 for every 15 mins. Or avail of any usage package  (Flexitime, Always On Plans &amp; Unlisurf), Freebies: 5 days unlimited surfing plus 300 SMS to SMART &amp; Sun subscribers!, Connection: via USB, Speed: Up to 7.2 Mbps*, Lock-in Period: None</t>
  </si>
  <si>
    <t>₱995.00</t>
  </si>
  <si>
    <t>Globe Tattoo 4G Flash(7.2 Mbps)-Manila,PH</t>
  </si>
  <si>
    <t>Sun Broadband Plan 799</t>
  </si>
  <si>
    <t>http://www.suncellular.com.ph/broadband_postpaid.php</t>
  </si>
  <si>
    <t>Sun Broadband Plan 799 (3.6Mbps)-Manila,PH</t>
  </si>
  <si>
    <t>http://telkomspeedy.com/speedy-instan</t>
  </si>
  <si>
    <t>Telkom Speedy Instant</t>
  </si>
  <si>
    <t>http://www.telkomsel.com/internet/paket-telkomsel-flash/9343-Paket-Flash-simPATI.html</t>
  </si>
  <si>
    <t>Internux LTE</t>
  </si>
  <si>
    <t>AIS 3G iSmart</t>
  </si>
  <si>
    <t>599</t>
  </si>
  <si>
    <t>AIS 3G iSmart (Speed)-Bangkok,TH</t>
  </si>
  <si>
    <t>http://www.ais.co.th/3g-postpaid/th/package-detail/1/%E0%B9%81%E0%B8%9E%E0%B9%87%E0%B8%81%E0%B9%80%E0%B8%81%E0%B8%88iSmart</t>
  </si>
  <si>
    <t>Truemove H iSmart</t>
  </si>
  <si>
    <t>Truemove H iSmart (42Mbps)-Bangkok,TH</t>
  </si>
  <si>
    <t>http://truemoveh.truecorp.co.th/3g/packages/ismart/entry/594</t>
  </si>
  <si>
    <t>Note- Cach (Omit from download speed)</t>
  </si>
  <si>
    <t>True online</t>
  </si>
  <si>
    <t>http://trueonline.truecorp.co.th/product-service/product-broadband/entry/2346</t>
  </si>
  <si>
    <t>True online (10Mbps)-Bangkok,TH</t>
  </si>
  <si>
    <t>Changed the LTE dataset to 3G, No speed data, only 2 days are tested</t>
  </si>
  <si>
    <t>Charge is confusing. Charge for the usage, Don’t take kbps/$</t>
  </si>
  <si>
    <t>Charge is confusing. Charge for the usage,  Don’t take kbps/$</t>
  </si>
  <si>
    <t>Data is not available yet</t>
  </si>
  <si>
    <t>http://www.boltsuper4g.com/prabayar.html</t>
  </si>
  <si>
    <t>Telcomsel Flash Ultima</t>
  </si>
  <si>
    <t>Staying at the edge of the coverage area, Also the advertized speed is 7.2, router only supports 3.2</t>
  </si>
  <si>
    <t>Note- Cach (Omit from download speed), Over usage: Fair usage policy, refer sugree mail</t>
  </si>
  <si>
    <t>Column1</t>
  </si>
  <si>
    <t>Too extremes, High and low, cant campare with other countries, Thailand</t>
  </si>
  <si>
    <t>Tata (3.1Mbps)-Chennai,LK</t>
  </si>
  <si>
    <t>Airtel</t>
  </si>
  <si>
    <t xml:space="preserve">Ultra Turbo </t>
  </si>
  <si>
    <t>Airtel (4Mbps)-Delhi,IN</t>
  </si>
  <si>
    <t>Airtel 3G</t>
  </si>
  <si>
    <t>Airtel LTE</t>
  </si>
  <si>
    <t>Airtel 3G (4Mbps)-Bangalore,IN</t>
  </si>
  <si>
    <t>Airtel LTE (4Mbps)-Bangalore,IN</t>
  </si>
  <si>
    <t>Telkom Speedy Instant (512kbps)-Jakarta,ID</t>
  </si>
  <si>
    <t>Internux LTE (72Mbps)-Jakarta,ID</t>
  </si>
  <si>
    <t>Telkomsel Flash Ultima(3.6Mbps)-Jakarta,ID</t>
  </si>
  <si>
    <t>2300 reading is not available</t>
  </si>
  <si>
    <t>ISP</t>
  </si>
  <si>
    <t>Download Speed</t>
  </si>
  <si>
    <t>Latency</t>
  </si>
  <si>
    <t>Jitter</t>
  </si>
  <si>
    <t>Packet Loss</t>
  </si>
  <si>
    <t>INTERNATIONAL</t>
  </si>
  <si>
    <t>Globe*</t>
  </si>
  <si>
    <t>Globe Tattoo Stick (3.6 Mbps)-Manila,PH</t>
  </si>
  <si>
    <t>http://tattoo.globe.com.ph/promo/prepaid-stick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</si>
</sst>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555555"/>
      <name val="Georgia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>
      <alignment horizontal="left" vertical="center" wrapText="1"/>
    </xf>
    <xf numFmtId="49" fontId="0" fillId="0" borderId="1" xfId="0" applyNumberFormat="1" applyBorder="1"/>
    <xf numFmtId="2" fontId="0" fillId="0" borderId="1" xfId="0" applyNumberFormat="1" applyBorder="1"/>
    <xf numFmtId="0" fontId="0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 indent="1"/>
    </xf>
    <xf numFmtId="0" fontId="0" fillId="0" borderId="1" xfId="0" applyNumberForma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 wrapText="1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" xfId="0" applyNumberFormat="1" applyFont="1" applyBorder="1"/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3" xfId="0" applyFill="1" applyBorder="1" applyAlignment="1">
      <alignment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vertical="center" wrapText="1"/>
    </xf>
    <xf numFmtId="0" fontId="0" fillId="9" borderId="3" xfId="0" applyFill="1" applyBorder="1" applyAlignment="1">
      <alignment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1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3" borderId="1" xfId="0" applyFont="1" applyFill="1" applyBorder="1" applyAlignment="1">
      <alignment horizontal="left" vertical="center" wrapText="1"/>
    </xf>
    <xf numFmtId="0" fontId="0" fillId="13" borderId="1" xfId="0" applyFill="1" applyBorder="1" applyAlignment="1">
      <alignment horizontal="left" vertical="center" wrapText="1"/>
    </xf>
    <xf numFmtId="0" fontId="0" fillId="13" borderId="1" xfId="0" applyFill="1" applyBorder="1" applyAlignment="1">
      <alignment vertical="center" wrapText="1"/>
    </xf>
    <xf numFmtId="0" fontId="0" fillId="13" borderId="3" xfId="0" applyFill="1" applyBorder="1" applyAlignment="1">
      <alignment vertical="center" wrapText="1"/>
    </xf>
    <xf numFmtId="0" fontId="0" fillId="14" borderId="1" xfId="0" applyFont="1" applyFill="1" applyBorder="1" applyAlignment="1">
      <alignment horizontal="left" vertical="center" wrapText="1"/>
    </xf>
    <xf numFmtId="0" fontId="0" fillId="14" borderId="1" xfId="0" applyFill="1" applyBorder="1" applyAlignment="1">
      <alignment horizontal="left" vertical="center" wrapText="1"/>
    </xf>
    <xf numFmtId="0" fontId="0" fillId="14" borderId="1" xfId="0" applyFill="1" applyBorder="1" applyAlignment="1">
      <alignment vertical="center" wrapText="1"/>
    </xf>
    <xf numFmtId="0" fontId="0" fillId="14" borderId="3" xfId="0" applyFill="1" applyBorder="1" applyAlignment="1">
      <alignment vertical="center" wrapText="1"/>
    </xf>
    <xf numFmtId="0" fontId="0" fillId="15" borderId="1" xfId="0" applyFont="1" applyFill="1" applyBorder="1" applyAlignment="1">
      <alignment horizontal="left" vertical="center" wrapText="1"/>
    </xf>
    <xf numFmtId="0" fontId="0" fillId="15" borderId="1" xfId="0" applyFill="1" applyBorder="1" applyAlignment="1">
      <alignment horizontal="left" vertical="center" wrapText="1"/>
    </xf>
    <xf numFmtId="0" fontId="0" fillId="15" borderId="3" xfId="0" applyFill="1" applyBorder="1" applyAlignment="1">
      <alignment vertical="center" wrapText="1"/>
    </xf>
    <xf numFmtId="0" fontId="0" fillId="16" borderId="1" xfId="0" applyFont="1" applyFill="1" applyBorder="1" applyAlignment="1">
      <alignment horizontal="left" vertical="center" wrapText="1"/>
    </xf>
    <xf numFmtId="0" fontId="0" fillId="17" borderId="1" xfId="0" applyFont="1" applyFill="1" applyBorder="1" applyAlignment="1">
      <alignment horizontal="left" vertical="center" wrapText="1"/>
    </xf>
    <xf numFmtId="0" fontId="0" fillId="17" borderId="1" xfId="0" applyFill="1" applyBorder="1" applyAlignment="1">
      <alignment horizontal="left" vertical="center" wrapText="1"/>
    </xf>
    <xf numFmtId="0" fontId="0" fillId="17" borderId="3" xfId="0" applyFill="1" applyBorder="1" applyAlignment="1">
      <alignment vertical="center" wrapText="1"/>
    </xf>
    <xf numFmtId="0" fontId="0" fillId="17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5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8" fillId="19" borderId="1" xfId="0" applyFont="1" applyFill="1" applyBorder="1" applyAlignment="1">
      <alignment horizontal="left" vertical="center" wrapText="1"/>
    </xf>
    <xf numFmtId="0" fontId="8" fillId="19" borderId="1" xfId="0" applyFont="1" applyFill="1" applyBorder="1" applyAlignment="1">
      <alignment vertical="center" wrapText="1"/>
    </xf>
    <xf numFmtId="0" fontId="8" fillId="19" borderId="3" xfId="0" applyFont="1" applyFill="1" applyBorder="1" applyAlignment="1">
      <alignment vertical="center" wrapText="1"/>
    </xf>
    <xf numFmtId="0" fontId="8" fillId="19" borderId="0" xfId="0" applyFont="1" applyFill="1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7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13" borderId="0" xfId="0" applyFill="1" applyAlignment="1">
      <alignment vertical="center" wrapText="1"/>
    </xf>
    <xf numFmtId="0" fontId="1" fillId="11" borderId="1" xfId="0" applyFont="1" applyFill="1" applyBorder="1" applyAlignment="1">
      <alignment horizontal="left" vertical="center" wrapText="1"/>
    </xf>
    <xf numFmtId="0" fontId="0" fillId="11" borderId="0" xfId="0" applyFill="1" applyAlignment="1">
      <alignment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9" fillId="10" borderId="1" xfId="1" applyFont="1" applyFill="1" applyBorder="1" applyAlignment="1" applyProtection="1">
      <alignment vertical="center" wrapText="1"/>
    </xf>
    <xf numFmtId="0" fontId="8" fillId="10" borderId="3" xfId="0" applyFont="1" applyFill="1" applyBorder="1" applyAlignment="1">
      <alignment vertical="center" wrapText="1"/>
    </xf>
    <xf numFmtId="0" fontId="8" fillId="10" borderId="0" xfId="0" applyFont="1" applyFill="1" applyAlignment="1">
      <alignment vertical="center" wrapText="1"/>
    </xf>
    <xf numFmtId="0" fontId="0" fillId="21" borderId="1" xfId="0" applyFont="1" applyFill="1" applyBorder="1" applyAlignment="1">
      <alignment horizontal="left" vertical="center" wrapText="1"/>
    </xf>
    <xf numFmtId="0" fontId="0" fillId="21" borderId="1" xfId="0" applyFill="1" applyBorder="1" applyAlignment="1">
      <alignment horizontal="left" vertical="center" wrapText="1"/>
    </xf>
    <xf numFmtId="0" fontId="0" fillId="21" borderId="1" xfId="0" applyFill="1" applyBorder="1" applyAlignment="1">
      <alignment vertical="center" wrapText="1"/>
    </xf>
    <xf numFmtId="0" fontId="0" fillId="21" borderId="3" xfId="0" applyFill="1" applyBorder="1" applyAlignment="1">
      <alignment vertical="center" wrapText="1"/>
    </xf>
    <xf numFmtId="0" fontId="0" fillId="21" borderId="0" xfId="0" applyFill="1" applyAlignment="1">
      <alignment vertical="center" wrapText="1"/>
    </xf>
    <xf numFmtId="0" fontId="0" fillId="16" borderId="0" xfId="0" applyFill="1" applyAlignment="1">
      <alignment vertical="center" wrapText="1"/>
    </xf>
    <xf numFmtId="0" fontId="0" fillId="22" borderId="1" xfId="0" applyFont="1" applyFill="1" applyBorder="1" applyAlignment="1">
      <alignment horizontal="left" vertical="center" wrapText="1"/>
    </xf>
    <xf numFmtId="0" fontId="0" fillId="22" borderId="1" xfId="0" applyFill="1" applyBorder="1" applyAlignment="1">
      <alignment horizontal="left" vertical="center" wrapText="1"/>
    </xf>
    <xf numFmtId="0" fontId="0" fillId="22" borderId="3" xfId="0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49" fontId="0" fillId="14" borderId="0" xfId="0" applyNumberFormat="1" applyFill="1" applyAlignment="1">
      <alignment vertical="center" wrapText="1"/>
    </xf>
    <xf numFmtId="0" fontId="0" fillId="14" borderId="2" xfId="0" applyFont="1" applyFill="1" applyBorder="1" applyAlignment="1">
      <alignment horizontal="left" vertical="center" wrapText="1"/>
    </xf>
    <xf numFmtId="0" fontId="0" fillId="16" borderId="2" xfId="0" applyFont="1" applyFill="1" applyBorder="1" applyAlignment="1">
      <alignment horizontal="left" vertical="center" wrapText="1"/>
    </xf>
    <xf numFmtId="0" fontId="0" fillId="21" borderId="2" xfId="0" applyFont="1" applyFill="1" applyBorder="1" applyAlignment="1">
      <alignment horizontal="left" vertical="center" wrapText="1"/>
    </xf>
    <xf numFmtId="0" fontId="8" fillId="18" borderId="1" xfId="0" applyFont="1" applyFill="1" applyBorder="1" applyAlignment="1">
      <alignment horizontal="left" vertical="center" wrapText="1"/>
    </xf>
    <xf numFmtId="0" fontId="8" fillId="18" borderId="1" xfId="0" applyFont="1" applyFill="1" applyBorder="1" applyAlignment="1">
      <alignment vertical="center" wrapText="1"/>
    </xf>
    <xf numFmtId="0" fontId="8" fillId="18" borderId="3" xfId="0" applyFont="1" applyFill="1" applyBorder="1" applyAlignment="1">
      <alignment vertical="center" wrapText="1"/>
    </xf>
    <xf numFmtId="0" fontId="8" fillId="18" borderId="0" xfId="0" applyFont="1" applyFill="1" applyAlignment="1">
      <alignment vertical="center" wrapText="1"/>
    </xf>
    <xf numFmtId="0" fontId="0" fillId="23" borderId="1" xfId="0" applyFont="1" applyFill="1" applyBorder="1" applyAlignment="1">
      <alignment horizontal="left" vertical="center" wrapText="1"/>
    </xf>
    <xf numFmtId="0" fontId="0" fillId="23" borderId="1" xfId="0" applyFill="1" applyBorder="1" applyAlignment="1">
      <alignment horizontal="left" vertical="center" wrapText="1"/>
    </xf>
    <xf numFmtId="0" fontId="0" fillId="23" borderId="1" xfId="0" applyFill="1" applyBorder="1" applyAlignment="1">
      <alignment vertical="center" wrapText="1"/>
    </xf>
    <xf numFmtId="0" fontId="0" fillId="23" borderId="3" xfId="0" applyFill="1" applyBorder="1" applyAlignment="1">
      <alignment vertical="center" wrapText="1"/>
    </xf>
    <xf numFmtId="0" fontId="0" fillId="23" borderId="0" xfId="0" applyFill="1" applyAlignment="1">
      <alignment vertical="center" wrapText="1"/>
    </xf>
    <xf numFmtId="0" fontId="8" fillId="24" borderId="1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vertical="center" wrapText="1"/>
    </xf>
    <xf numFmtId="0" fontId="8" fillId="24" borderId="3" xfId="0" applyFont="1" applyFill="1" applyBorder="1" applyAlignment="1">
      <alignment vertical="center" wrapText="1"/>
    </xf>
    <xf numFmtId="0" fontId="8" fillId="24" borderId="0" xfId="0" applyFont="1" applyFill="1" applyAlignment="1">
      <alignment vertical="center" wrapText="1"/>
    </xf>
    <xf numFmtId="0" fontId="0" fillId="22" borderId="1" xfId="0" applyFill="1" applyBorder="1" applyAlignment="1">
      <alignment vertical="center" wrapText="1"/>
    </xf>
    <xf numFmtId="0" fontId="0" fillId="8" borderId="2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vertical="center" wrapText="1"/>
    </xf>
    <xf numFmtId="0" fontId="8" fillId="12" borderId="3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4" fillId="21" borderId="1" xfId="0" applyFont="1" applyFill="1" applyBorder="1" applyAlignment="1">
      <alignment horizontal="left" vertical="center" wrapText="1"/>
    </xf>
    <xf numFmtId="0" fontId="0" fillId="21" borderId="2" xfId="0" applyFill="1" applyBorder="1" applyAlignment="1">
      <alignment horizontal="left" vertical="center" wrapText="1"/>
    </xf>
    <xf numFmtId="0" fontId="0" fillId="21" borderId="0" xfId="0" applyFill="1" applyAlignment="1">
      <alignment horizontal="left" vertical="center" wrapText="1"/>
    </xf>
    <xf numFmtId="49" fontId="1" fillId="21" borderId="2" xfId="0" applyNumberFormat="1" applyFont="1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49" fontId="1" fillId="16" borderId="2" xfId="0" applyNumberFormat="1" applyFont="1" applyFill="1" applyBorder="1" applyAlignment="1">
      <alignment horizontal="left" vertical="center" wrapText="1"/>
    </xf>
    <xf numFmtId="0" fontId="0" fillId="16" borderId="2" xfId="0" applyFill="1" applyBorder="1" applyAlignment="1">
      <alignment vertical="center" wrapText="1"/>
    </xf>
    <xf numFmtId="0" fontId="0" fillId="16" borderId="9" xfId="0" applyFill="1" applyBorder="1" applyAlignment="1">
      <alignment vertical="center" wrapText="1"/>
    </xf>
    <xf numFmtId="0" fontId="0" fillId="25" borderId="2" xfId="0" applyFont="1" applyFill="1" applyBorder="1" applyAlignment="1">
      <alignment horizontal="left" vertical="center" wrapText="1"/>
    </xf>
    <xf numFmtId="0" fontId="0" fillId="25" borderId="2" xfId="0" applyFill="1" applyBorder="1" applyAlignment="1">
      <alignment horizontal="left" vertical="center" wrapText="1"/>
    </xf>
    <xf numFmtId="49" fontId="1" fillId="25" borderId="2" xfId="0" applyNumberFormat="1" applyFont="1" applyFill="1" applyBorder="1" applyAlignment="1">
      <alignment horizontal="left" vertical="center" wrapText="1"/>
    </xf>
    <xf numFmtId="49" fontId="0" fillId="25" borderId="2" xfId="0" applyNumberFormat="1" applyFont="1" applyFill="1" applyBorder="1" applyAlignment="1">
      <alignment horizontal="left" vertical="center" wrapText="1"/>
    </xf>
    <xf numFmtId="0" fontId="0" fillId="25" borderId="2" xfId="0" applyFill="1" applyBorder="1" applyAlignment="1">
      <alignment vertical="center" wrapText="1"/>
    </xf>
    <xf numFmtId="0" fontId="0" fillId="25" borderId="9" xfId="0" applyFill="1" applyBorder="1" applyAlignment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0" fontId="0" fillId="26" borderId="3" xfId="0" applyFill="1" applyBorder="1" applyAlignment="1">
      <alignment vertical="center" wrapText="1"/>
    </xf>
    <xf numFmtId="0" fontId="0" fillId="26" borderId="1" xfId="0" applyFill="1" applyBorder="1" applyAlignment="1">
      <alignment horizontal="left" vertical="center" wrapText="1"/>
    </xf>
    <xf numFmtId="0" fontId="0" fillId="26" borderId="1" xfId="0" applyFont="1" applyFill="1" applyBorder="1" applyAlignment="1">
      <alignment horizontal="left" vertical="center" wrapText="1"/>
    </xf>
    <xf numFmtId="0" fontId="0" fillId="26" borderId="1" xfId="0" applyFill="1" applyBorder="1" applyAlignment="1">
      <alignment vertical="center" wrapText="1"/>
    </xf>
    <xf numFmtId="0" fontId="0" fillId="26" borderId="0" xfId="0" applyFill="1" applyAlignment="1">
      <alignment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NumberFormat="1" applyBorder="1"/>
    <xf numFmtId="0" fontId="0" fillId="12" borderId="1" xfId="0" applyFont="1" applyFill="1" applyBorder="1" applyAlignment="1">
      <alignment horizontal="left" vertical="center" wrapText="1"/>
    </xf>
    <xf numFmtId="0" fontId="8" fillId="28" borderId="1" xfId="0" applyFont="1" applyFill="1" applyBorder="1" applyAlignment="1">
      <alignment horizontal="left" vertical="center" wrapText="1"/>
    </xf>
    <xf numFmtId="0" fontId="8" fillId="28" borderId="1" xfId="0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4" fontId="0" fillId="12" borderId="1" xfId="0" applyNumberFormat="1" applyFont="1" applyFill="1" applyBorder="1" applyAlignment="1">
      <alignment horizontal="left" vertical="center" wrapText="1"/>
    </xf>
    <xf numFmtId="0" fontId="3" fillId="12" borderId="1" xfId="1" applyFill="1" applyBorder="1" applyAlignment="1" applyProtection="1">
      <alignment vertical="center" wrapText="1"/>
    </xf>
    <xf numFmtId="0" fontId="0" fillId="12" borderId="3" xfId="0" applyFill="1" applyBorder="1" applyAlignment="1">
      <alignment vertical="center" wrapText="1"/>
    </xf>
    <xf numFmtId="0" fontId="8" fillId="27" borderId="1" xfId="0" applyFont="1" applyFill="1" applyBorder="1" applyAlignment="1">
      <alignment horizontal="left" vertical="center" wrapText="1"/>
    </xf>
    <xf numFmtId="4" fontId="8" fillId="27" borderId="1" xfId="0" applyNumberFormat="1" applyFont="1" applyFill="1" applyBorder="1" applyAlignment="1">
      <alignment horizontal="left" vertical="center" wrapText="1"/>
    </xf>
    <xf numFmtId="0" fontId="8" fillId="27" borderId="1" xfId="0" applyFont="1" applyFill="1" applyBorder="1" applyAlignment="1">
      <alignment vertical="center" wrapText="1"/>
    </xf>
    <xf numFmtId="0" fontId="8" fillId="27" borderId="3" xfId="0" applyFont="1" applyFill="1" applyBorder="1" applyAlignment="1">
      <alignment vertical="center" wrapText="1"/>
    </xf>
    <xf numFmtId="4" fontId="8" fillId="12" borderId="1" xfId="0" applyNumberFormat="1" applyFont="1" applyFill="1" applyBorder="1" applyAlignment="1">
      <alignment horizontal="left" vertical="center" wrapText="1"/>
    </xf>
    <xf numFmtId="3" fontId="8" fillId="12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20" borderId="1" xfId="0" applyFont="1" applyFill="1" applyBorder="1" applyAlignment="1">
      <alignment horizontal="left" vertical="center" wrapText="1"/>
    </xf>
    <xf numFmtId="49" fontId="8" fillId="20" borderId="0" xfId="0" applyNumberFormat="1" applyFont="1" applyFill="1" applyAlignment="1">
      <alignment vertical="center" wrapText="1"/>
    </xf>
    <xf numFmtId="0" fontId="9" fillId="20" borderId="1" xfId="1" applyFont="1" applyFill="1" applyBorder="1" applyAlignment="1" applyProtection="1">
      <alignment vertical="center" wrapText="1"/>
    </xf>
    <xf numFmtId="0" fontId="8" fillId="20" borderId="3" xfId="0" applyFont="1" applyFill="1" applyBorder="1" applyAlignment="1">
      <alignment vertical="center" wrapText="1"/>
    </xf>
    <xf numFmtId="0" fontId="8" fillId="20" borderId="0" xfId="0" applyFont="1" applyFill="1" applyAlignment="1">
      <alignment vertical="center" wrapText="1"/>
    </xf>
    <xf numFmtId="0" fontId="8" fillId="28" borderId="0" xfId="0" applyFont="1" applyFill="1" applyAlignment="1">
      <alignment vertical="center" wrapText="1"/>
    </xf>
    <xf numFmtId="0" fontId="0" fillId="2" borderId="1" xfId="0" applyFill="1" applyBorder="1" applyAlignment="1">
      <alignment wrapText="1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/>
    <xf numFmtId="0" fontId="0" fillId="0" borderId="0" xfId="0" applyNumberFormat="1" applyProtection="1">
      <protection locked="0"/>
    </xf>
    <xf numFmtId="2" fontId="0" fillId="0" borderId="0" xfId="0" applyNumberFormat="1"/>
    <xf numFmtId="0" fontId="9" fillId="8" borderId="1" xfId="1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solid">
          <fgColor indexed="64"/>
          <bgColor theme="2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relativeIndent="0" justifyLastLine="0" shrinkToFit="0" mergeCell="0" readingOrder="0"/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D99795"/>
      <color rgb="FFFFC000"/>
      <color rgb="FF948B54"/>
      <color rgb="FFFF00FF"/>
      <color rgb="FF800000"/>
      <color rgb="FFE46D0A"/>
      <color rgb="FFFFFF66"/>
      <color rgb="FF948BB8"/>
      <color rgb="FF92D050"/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812511785541377"/>
          <c:y val="7.5778264245383925E-3"/>
          <c:w val="0.85339591774329249"/>
          <c:h val="0.61152610090405357"/>
        </c:manualLayout>
      </c:layout>
      <c:lineChart>
        <c:grouping val="standard"/>
        <c:ser>
          <c:idx val="0"/>
          <c:order val="0"/>
          <c:tx>
            <c:strRef>
              <c:f>'F-ISP_Download'!$B$1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'F-ISP_Download'!$B$2:$B$7</c:f>
              <c:numCache>
                <c:formatCode>@</c:formatCode>
                <c:ptCount val="6"/>
                <c:pt idx="0">
                  <c:v>220.75</c:v>
                </c:pt>
                <c:pt idx="1">
                  <c:v>132.75</c:v>
                </c:pt>
                <c:pt idx="2">
                  <c:v>130</c:v>
                </c:pt>
                <c:pt idx="3">
                  <c:v>121.75</c:v>
                </c:pt>
                <c:pt idx="4">
                  <c:v>144.5</c:v>
                </c:pt>
                <c:pt idx="5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'F-ISP_Download'!$C$1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'F-ISP_Download'!$C$2:$C$7</c:f>
              <c:numCache>
                <c:formatCode>@</c:formatCode>
                <c:ptCount val="6"/>
                <c:pt idx="0">
                  <c:v>541</c:v>
                </c:pt>
                <c:pt idx="1">
                  <c:v>402</c:v>
                </c:pt>
                <c:pt idx="2">
                  <c:v>247</c:v>
                </c:pt>
                <c:pt idx="3">
                  <c:v>224.25</c:v>
                </c:pt>
                <c:pt idx="4">
                  <c:v>378</c:v>
                </c:pt>
                <c:pt idx="5">
                  <c:v>540.75</c:v>
                </c:pt>
              </c:numCache>
            </c:numRef>
          </c:val>
        </c:ser>
        <c:ser>
          <c:idx val="2"/>
          <c:order val="2"/>
          <c:tx>
            <c:strRef>
              <c:f>'F-ISP_Download'!$D$1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'F-ISP_Download'!$D$2:$D$7</c:f>
              <c:numCache>
                <c:formatCode>@</c:formatCode>
                <c:ptCount val="6"/>
                <c:pt idx="0">
                  <c:v>209</c:v>
                </c:pt>
                <c:pt idx="1">
                  <c:v>156.6</c:v>
                </c:pt>
                <c:pt idx="2">
                  <c:v>341.8</c:v>
                </c:pt>
                <c:pt idx="3">
                  <c:v>183</c:v>
                </c:pt>
                <c:pt idx="4">
                  <c:v>176.4</c:v>
                </c:pt>
                <c:pt idx="5">
                  <c:v>184.8</c:v>
                </c:pt>
              </c:numCache>
            </c:numRef>
          </c:val>
        </c:ser>
        <c:ser>
          <c:idx val="3"/>
          <c:order val="3"/>
          <c:tx>
            <c:strRef>
              <c:f>'F-ISP_Download'!$E$1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'F-ISP_Download'!$E$2:$E$7</c:f>
              <c:numCache>
                <c:formatCode>@</c:formatCode>
                <c:ptCount val="6"/>
                <c:pt idx="0">
                  <c:v>942.2</c:v>
                </c:pt>
                <c:pt idx="1">
                  <c:v>1055.4000000000001</c:v>
                </c:pt>
                <c:pt idx="2">
                  <c:v>880.4</c:v>
                </c:pt>
                <c:pt idx="3">
                  <c:v>1056.8</c:v>
                </c:pt>
                <c:pt idx="4">
                  <c:v>880.8</c:v>
                </c:pt>
                <c:pt idx="5">
                  <c:v>862.6</c:v>
                </c:pt>
              </c:numCache>
            </c:numRef>
          </c:val>
        </c:ser>
        <c:ser>
          <c:idx val="4"/>
          <c:order val="4"/>
          <c:tx>
            <c:strRef>
              <c:f>'F-ISP_Download'!$F$1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'F-ISP_Download'!$F$2:$F$7</c:f>
              <c:numCache>
                <c:formatCode>@</c:formatCode>
                <c:ptCount val="6"/>
                <c:pt idx="0">
                  <c:v>565</c:v>
                </c:pt>
                <c:pt idx="1">
                  <c:v>801.5</c:v>
                </c:pt>
                <c:pt idx="2">
                  <c:v>651.75</c:v>
                </c:pt>
                <c:pt idx="3">
                  <c:v>764.25</c:v>
                </c:pt>
                <c:pt idx="4">
                  <c:v>751.5</c:v>
                </c:pt>
              </c:numCache>
            </c:numRef>
          </c:val>
        </c:ser>
        <c:ser>
          <c:idx val="5"/>
          <c:order val="5"/>
          <c:tx>
            <c:strRef>
              <c:f>'F-ISP_Download'!$G$1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'F-ISP_Download'!$G$2:$G$7</c:f>
              <c:numCache>
                <c:formatCode>@</c:formatCode>
                <c:ptCount val="6"/>
                <c:pt idx="0">
                  <c:v>3033.25</c:v>
                </c:pt>
                <c:pt idx="1">
                  <c:v>3019.75</c:v>
                </c:pt>
                <c:pt idx="2">
                  <c:v>2433.5</c:v>
                </c:pt>
                <c:pt idx="3">
                  <c:v>2561.25</c:v>
                </c:pt>
                <c:pt idx="4">
                  <c:v>2695.5</c:v>
                </c:pt>
                <c:pt idx="5">
                  <c:v>2368.5</c:v>
                </c:pt>
              </c:numCache>
            </c:numRef>
          </c:val>
        </c:ser>
        <c:ser>
          <c:idx val="6"/>
          <c:order val="6"/>
          <c:tx>
            <c:strRef>
              <c:f>'F-ISP_Download'!$H$1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'F-ISP_Download'!$H$2:$H$7</c:f>
              <c:numCache>
                <c:formatCode>@</c:formatCode>
                <c:ptCount val="6"/>
                <c:pt idx="0">
                  <c:v>7095</c:v>
                </c:pt>
                <c:pt idx="1">
                  <c:v>7103.75</c:v>
                </c:pt>
                <c:pt idx="2">
                  <c:v>7096.25</c:v>
                </c:pt>
                <c:pt idx="3">
                  <c:v>7068.75</c:v>
                </c:pt>
                <c:pt idx="4">
                  <c:v>7106</c:v>
                </c:pt>
                <c:pt idx="5">
                  <c:v>7108.5</c:v>
                </c:pt>
              </c:numCache>
            </c:numRef>
          </c:val>
        </c:ser>
        <c:ser>
          <c:idx val="7"/>
          <c:order val="7"/>
          <c:tx>
            <c:strRef>
              <c:f>'F-ISP_Download'!$I$1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'F-ISP_Download'!$I$2:$I$7</c:f>
              <c:numCache>
                <c:formatCode>@</c:formatCode>
                <c:ptCount val="6"/>
                <c:pt idx="0">
                  <c:v>20538.75</c:v>
                </c:pt>
                <c:pt idx="1">
                  <c:v>19919</c:v>
                </c:pt>
                <c:pt idx="2">
                  <c:v>16966.25</c:v>
                </c:pt>
                <c:pt idx="3">
                  <c:v>18122.375</c:v>
                </c:pt>
                <c:pt idx="4">
                  <c:v>15573.625</c:v>
                </c:pt>
                <c:pt idx="5">
                  <c:v>20758</c:v>
                </c:pt>
              </c:numCache>
            </c:numRef>
          </c:val>
        </c:ser>
        <c:ser>
          <c:idx val="8"/>
          <c:order val="8"/>
          <c:tx>
            <c:strRef>
              <c:f>'F-ISP_Download'!$J$1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'F-ISP_Download'!$J$2:$J$7</c:f>
              <c:numCache>
                <c:formatCode>General</c:formatCode>
                <c:ptCount val="6"/>
                <c:pt idx="0">
                  <c:v>554.6</c:v>
                </c:pt>
                <c:pt idx="1">
                  <c:v>539</c:v>
                </c:pt>
                <c:pt idx="2">
                  <c:v>552.20000000000005</c:v>
                </c:pt>
                <c:pt idx="3">
                  <c:v>555.4</c:v>
                </c:pt>
                <c:pt idx="4">
                  <c:v>555</c:v>
                </c:pt>
                <c:pt idx="5">
                  <c:v>555.20000000000005</c:v>
                </c:pt>
              </c:numCache>
            </c:numRef>
          </c:val>
        </c:ser>
        <c:ser>
          <c:idx val="9"/>
          <c:order val="9"/>
          <c:tx>
            <c:strRef>
              <c:f>'F-ISP_Download'!$K$1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'F-ISP_Download'!$K$2:$K$7</c:f>
              <c:numCache>
                <c:formatCode>General</c:formatCode>
                <c:ptCount val="6"/>
                <c:pt idx="0">
                  <c:v>1895</c:v>
                </c:pt>
                <c:pt idx="1">
                  <c:v>1418.8</c:v>
                </c:pt>
                <c:pt idx="2">
                  <c:v>1209.2</c:v>
                </c:pt>
                <c:pt idx="3">
                  <c:v>1599.8</c:v>
                </c:pt>
                <c:pt idx="4">
                  <c:v>1607.2</c:v>
                </c:pt>
                <c:pt idx="5">
                  <c:v>1539</c:v>
                </c:pt>
              </c:numCache>
            </c:numRef>
          </c:val>
        </c:ser>
        <c:ser>
          <c:idx val="11"/>
          <c:order val="10"/>
          <c:tx>
            <c:strRef>
              <c:f>'F-ISP_Download'!$M$1</c:f>
              <c:strCache>
                <c:ptCount val="1"/>
                <c:pt idx="0">
                  <c:v>3BB (10Mbps)-Bangkok,TH</c:v>
                </c:pt>
              </c:strCache>
            </c:strRef>
          </c:tx>
          <c:marker>
            <c:symbol val="none"/>
          </c:marker>
          <c:cat>
            <c:strRef>
              <c:f>'F-ISP_Download'!$A$2:$A$7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'F-ISP_Download'!$M$2:$M$7</c:f>
              <c:numCache>
                <c:formatCode>@</c:formatCode>
                <c:ptCount val="6"/>
                <c:pt idx="0">
                  <c:v>7239.3846153846152</c:v>
                </c:pt>
                <c:pt idx="1">
                  <c:v>6403.3846153846152</c:v>
                </c:pt>
                <c:pt idx="2">
                  <c:v>5963.4615384615381</c:v>
                </c:pt>
                <c:pt idx="3">
                  <c:v>5268.4615384615381</c:v>
                </c:pt>
                <c:pt idx="4">
                  <c:v>4255.7692307692305</c:v>
                </c:pt>
                <c:pt idx="5">
                  <c:v>4685.0769230769229</c:v>
                </c:pt>
              </c:numCache>
            </c:numRef>
          </c:val>
        </c:ser>
        <c:marker val="1"/>
        <c:axId val="60511360"/>
        <c:axId val="60512896"/>
      </c:lineChart>
      <c:catAx>
        <c:axId val="60511360"/>
        <c:scaling>
          <c:orientation val="minMax"/>
        </c:scaling>
        <c:axPos val="b"/>
        <c:tickLblPos val="nextTo"/>
        <c:crossAx val="60512896"/>
        <c:crosses val="autoZero"/>
        <c:auto val="1"/>
        <c:lblAlgn val="ctr"/>
        <c:lblOffset val="100"/>
      </c:catAx>
      <c:valAx>
        <c:axId val="60512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Download (kbps)</a:t>
                </a:r>
              </a:p>
            </c:rich>
          </c:tx>
          <c:layout/>
        </c:title>
        <c:numFmt formatCode="@" sourceLinked="1"/>
        <c:tickLblPos val="nextTo"/>
        <c:crossAx val="60511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847743546619835E-2"/>
          <c:y val="0.74644561096529682"/>
          <c:w val="0.95053731875748537"/>
          <c:h val="0.25355438903470423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8442034244971999E-2"/>
          <c:y val="3.6105755073298794E-2"/>
          <c:w val="0.88380170714834061"/>
          <c:h val="0.67534040345195556"/>
        </c:manualLayout>
      </c:layout>
      <c:lineChart>
        <c:grouping val="standard"/>
        <c:ser>
          <c:idx val="0"/>
          <c:order val="0"/>
          <c:tx>
            <c:strRef>
              <c:f>'M-ISP_Download'!$B$1</c:f>
              <c:strCache>
                <c:ptCount val="1"/>
                <c:pt idx="0">
                  <c:v>Banglalion (512kbps)-Dhaka,BD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'M-ISP_Download'!$B$2:$B$7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'M-ISP_Download'!$C$1</c:f>
              <c:strCache>
                <c:ptCount val="1"/>
                <c:pt idx="0">
                  <c:v>Qubee (1Mbps)-Dhaka,BD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'M-ISP_Download'!$C$2:$C$7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'M-ISP_Download'!$D$1</c:f>
              <c:strCache>
                <c:ptCount val="1"/>
                <c:pt idx="0">
                  <c:v>Grameenphone (512kbps)-Dhaka,BD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'M-ISP_Download'!$D$2:$D$7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'M-ISP_Download'!$E$1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'M-ISP_Download'!$E$2:$E$7</c:f>
              <c:numCache>
                <c:formatCode>@</c:formatCode>
                <c:ptCount val="6"/>
                <c:pt idx="0">
                  <c:v>461.5</c:v>
                </c:pt>
                <c:pt idx="1">
                  <c:v>251.5</c:v>
                </c:pt>
                <c:pt idx="2">
                  <c:v>307.5</c:v>
                </c:pt>
                <c:pt idx="3">
                  <c:v>366</c:v>
                </c:pt>
                <c:pt idx="4">
                  <c:v>335.5</c:v>
                </c:pt>
                <c:pt idx="5">
                  <c:v>196</c:v>
                </c:pt>
              </c:numCache>
            </c:numRef>
          </c:val>
        </c:ser>
        <c:ser>
          <c:idx val="4"/>
          <c:order val="4"/>
          <c:tx>
            <c:strRef>
              <c:f>'M-ISP_Download'!$F$1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'M-ISP_Download'!$F$2:$F$7</c:f>
              <c:numCache>
                <c:formatCode>@</c:formatCode>
                <c:ptCount val="6"/>
                <c:pt idx="0">
                  <c:v>128.25</c:v>
                </c:pt>
                <c:pt idx="1">
                  <c:v>84.75</c:v>
                </c:pt>
                <c:pt idx="2">
                  <c:v>89.75</c:v>
                </c:pt>
                <c:pt idx="3">
                  <c:v>90</c:v>
                </c:pt>
                <c:pt idx="4">
                  <c:v>79.75</c:v>
                </c:pt>
                <c:pt idx="5">
                  <c:v>94.75</c:v>
                </c:pt>
              </c:numCache>
            </c:numRef>
          </c:val>
        </c:ser>
        <c:ser>
          <c:idx val="5"/>
          <c:order val="5"/>
          <c:tx>
            <c:strRef>
              <c:f>'M-ISP_Download'!$G$1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'M-ISP_Download'!$G$2:$G$7</c:f>
              <c:numCache>
                <c:formatCode>General</c:formatCode>
                <c:ptCount val="6"/>
                <c:pt idx="0">
                  <c:v>320.2</c:v>
                </c:pt>
                <c:pt idx="1">
                  <c:v>268</c:v>
                </c:pt>
                <c:pt idx="2">
                  <c:v>265.25</c:v>
                </c:pt>
                <c:pt idx="3">
                  <c:v>181.4</c:v>
                </c:pt>
                <c:pt idx="4">
                  <c:v>263.60000000000002</c:v>
                </c:pt>
                <c:pt idx="5">
                  <c:v>260.8</c:v>
                </c:pt>
              </c:numCache>
            </c:numRef>
          </c:val>
        </c:ser>
        <c:ser>
          <c:idx val="6"/>
          <c:order val="6"/>
          <c:tx>
            <c:strRef>
              <c:f>'M-ISP_Download'!$H$1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'M-ISP_Download'!$H$2:$H$7</c:f>
              <c:numCache>
                <c:formatCode>General</c:formatCode>
                <c:ptCount val="6"/>
                <c:pt idx="0">
                  <c:v>430.75</c:v>
                </c:pt>
                <c:pt idx="1">
                  <c:v>337.25</c:v>
                </c:pt>
                <c:pt idx="2">
                  <c:v>247</c:v>
                </c:pt>
                <c:pt idx="3">
                  <c:v>359.25</c:v>
                </c:pt>
                <c:pt idx="4">
                  <c:v>316.75</c:v>
                </c:pt>
                <c:pt idx="5">
                  <c:v>269</c:v>
                </c:pt>
              </c:numCache>
            </c:numRef>
          </c:val>
        </c:ser>
        <c:ser>
          <c:idx val="7"/>
          <c:order val="7"/>
          <c:tx>
            <c:strRef>
              <c:f>'M-ISP_Download'!$I$1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'M-ISP_Download'!$I$2:$I$7</c:f>
              <c:numCache>
                <c:formatCode>@</c:formatCode>
                <c:ptCount val="6"/>
                <c:pt idx="0">
                  <c:v>1406.8</c:v>
                </c:pt>
                <c:pt idx="1">
                  <c:v>1191.4000000000001</c:v>
                </c:pt>
                <c:pt idx="2">
                  <c:v>1603.6</c:v>
                </c:pt>
                <c:pt idx="3">
                  <c:v>1379.8</c:v>
                </c:pt>
                <c:pt idx="4">
                  <c:v>1326</c:v>
                </c:pt>
                <c:pt idx="5">
                  <c:v>1007.8</c:v>
                </c:pt>
              </c:numCache>
            </c:numRef>
          </c:val>
        </c:ser>
        <c:ser>
          <c:idx val="8"/>
          <c:order val="8"/>
          <c:tx>
            <c:strRef>
              <c:f>'M-ISP_Download'!$J$1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'M-ISP_Download'!$J$2:$J$7</c:f>
              <c:numCache>
                <c:formatCode>@</c:formatCode>
                <c:ptCount val="6"/>
                <c:pt idx="0">
                  <c:v>1616.5</c:v>
                </c:pt>
                <c:pt idx="1">
                  <c:v>1404.75</c:v>
                </c:pt>
                <c:pt idx="2">
                  <c:v>947.25</c:v>
                </c:pt>
                <c:pt idx="3">
                  <c:v>1597</c:v>
                </c:pt>
                <c:pt idx="4">
                  <c:v>1588</c:v>
                </c:pt>
                <c:pt idx="5">
                  <c:v>840.5</c:v>
                </c:pt>
              </c:numCache>
            </c:numRef>
          </c:val>
        </c:ser>
        <c:ser>
          <c:idx val="9"/>
          <c:order val="9"/>
          <c:tx>
            <c:strRef>
              <c:f>'M-ISP_Download'!$K$1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'M-ISP_Download'!$K$2:$K$7</c:f>
              <c:numCache>
                <c:formatCode>@</c:formatCode>
                <c:ptCount val="6"/>
                <c:pt idx="0">
                  <c:v>1322.75</c:v>
                </c:pt>
                <c:pt idx="1">
                  <c:v>1424.5</c:v>
                </c:pt>
                <c:pt idx="2">
                  <c:v>2360</c:v>
                </c:pt>
                <c:pt idx="3">
                  <c:v>1776.5</c:v>
                </c:pt>
                <c:pt idx="4">
                  <c:v>1672.25</c:v>
                </c:pt>
                <c:pt idx="5">
                  <c:v>2142.5</c:v>
                </c:pt>
              </c:numCache>
            </c:numRef>
          </c:val>
        </c:ser>
        <c:ser>
          <c:idx val="10"/>
          <c:order val="10"/>
          <c:tx>
            <c:strRef>
              <c:f>'M-ISP_Download'!$L$1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'M-ISP_Download'!$L$2:$L$7</c:f>
              <c:numCache>
                <c:formatCode>@</c:formatCode>
                <c:ptCount val="6"/>
                <c:pt idx="0">
                  <c:v>4430.75</c:v>
                </c:pt>
                <c:pt idx="1">
                  <c:v>3496.25</c:v>
                </c:pt>
                <c:pt idx="2">
                  <c:v>2419</c:v>
                </c:pt>
                <c:pt idx="3">
                  <c:v>2382.75</c:v>
                </c:pt>
                <c:pt idx="4">
                  <c:v>1771.25</c:v>
                </c:pt>
                <c:pt idx="5">
                  <c:v>2076.5</c:v>
                </c:pt>
              </c:numCache>
            </c:numRef>
          </c:val>
        </c:ser>
        <c:ser>
          <c:idx val="11"/>
          <c:order val="11"/>
          <c:tx>
            <c:strRef>
              <c:f>'M-ISP_Download'!$M$1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'M-ISP_Download'!$M$2:$M$7</c:f>
              <c:numCache>
                <c:formatCode>@</c:formatCode>
                <c:ptCount val="6"/>
                <c:pt idx="0">
                  <c:v>2216.7142857142858</c:v>
                </c:pt>
                <c:pt idx="1">
                  <c:v>2234.5714285714284</c:v>
                </c:pt>
                <c:pt idx="2">
                  <c:v>1919.7142857142858</c:v>
                </c:pt>
                <c:pt idx="3">
                  <c:v>2479</c:v>
                </c:pt>
                <c:pt idx="4">
                  <c:v>1560.1428571428571</c:v>
                </c:pt>
                <c:pt idx="5">
                  <c:v>2138.9285714285716</c:v>
                </c:pt>
              </c:numCache>
            </c:numRef>
          </c:val>
        </c:ser>
        <c:ser>
          <c:idx val="12"/>
          <c:order val="12"/>
          <c:tx>
            <c:strRef>
              <c:f>'M-ISP_Download'!$N$1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'M-ISP_Download'!$N$2:$N$7</c:f>
              <c:numCache>
                <c:formatCode>@</c:formatCode>
                <c:ptCount val="6"/>
                <c:pt idx="0">
                  <c:v>1375.6</c:v>
                </c:pt>
                <c:pt idx="1">
                  <c:v>1900.8</c:v>
                </c:pt>
                <c:pt idx="2">
                  <c:v>2317.8000000000002</c:v>
                </c:pt>
                <c:pt idx="3">
                  <c:v>1683.6</c:v>
                </c:pt>
                <c:pt idx="4">
                  <c:v>1682.2</c:v>
                </c:pt>
                <c:pt idx="5">
                  <c:v>1551.8</c:v>
                </c:pt>
              </c:numCache>
            </c:numRef>
          </c:val>
        </c:ser>
        <c:ser>
          <c:idx val="13"/>
          <c:order val="13"/>
          <c:tx>
            <c:strRef>
              <c:f>'M-ISP_Download'!$O$1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'M-ISP_Download'!$O$2:$O$7</c:f>
              <c:numCache>
                <c:formatCode>@</c:formatCode>
                <c:ptCount val="6"/>
                <c:pt idx="0">
                  <c:v>2905</c:v>
                </c:pt>
                <c:pt idx="1">
                  <c:v>3128</c:v>
                </c:pt>
                <c:pt idx="2">
                  <c:v>3353.25</c:v>
                </c:pt>
                <c:pt idx="3">
                  <c:v>3091.25</c:v>
                </c:pt>
                <c:pt idx="4">
                  <c:v>2906.25</c:v>
                </c:pt>
                <c:pt idx="5">
                  <c:v>3413.25</c:v>
                </c:pt>
              </c:numCache>
            </c:numRef>
          </c:val>
        </c:ser>
        <c:ser>
          <c:idx val="14"/>
          <c:order val="14"/>
          <c:tx>
            <c:strRef>
              <c:f>'M-ISP_Download'!$P$1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'M-ISP_Download'!$P$2:$P$7</c:f>
              <c:numCache>
                <c:formatCode>General</c:formatCode>
                <c:ptCount val="6"/>
                <c:pt idx="0">
                  <c:v>1878.4285714285713</c:v>
                </c:pt>
                <c:pt idx="1">
                  <c:v>1496.2857142857142</c:v>
                </c:pt>
                <c:pt idx="2">
                  <c:v>1346.5714285714287</c:v>
                </c:pt>
                <c:pt idx="3">
                  <c:v>1580.8571428571429</c:v>
                </c:pt>
                <c:pt idx="4">
                  <c:v>1591.1428571428571</c:v>
                </c:pt>
                <c:pt idx="5">
                  <c:v>1539</c:v>
                </c:pt>
              </c:numCache>
            </c:numRef>
          </c:val>
        </c:ser>
        <c:ser>
          <c:idx val="15"/>
          <c:order val="15"/>
          <c:tx>
            <c:strRef>
              <c:f>'M-ISP_Download'!$Q$1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'M-ISP_Download'!$Q$2:$Q$7</c:f>
              <c:numCache>
                <c:formatCode>General</c:formatCode>
                <c:ptCount val="6"/>
              </c:numCache>
            </c:numRef>
          </c:val>
        </c:ser>
        <c:ser>
          <c:idx val="16"/>
          <c:order val="16"/>
          <c:tx>
            <c:strRef>
              <c:f>'M-ISP_Download'!$R$1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'M-ISP_Download'!$R$2:$R$7</c:f>
              <c:numCache>
                <c:formatCode>General</c:formatCode>
                <c:ptCount val="6"/>
              </c:numCache>
            </c:numRef>
          </c:val>
        </c:ser>
        <c:ser>
          <c:idx val="17"/>
          <c:order val="17"/>
          <c:tx>
            <c:strRef>
              <c:f>'M-ISP_Download'!$S$1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marker>
            <c:symbol val="none"/>
          </c:marker>
          <c:cat>
            <c:strRef>
              <c:f>'M-ISP_Download'!$A$2:$A$7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'M-ISP_Download'!$S$2:$S$7</c:f>
              <c:numCache>
                <c:formatCode>General</c:formatCode>
                <c:ptCount val="6"/>
              </c:numCache>
            </c:numRef>
          </c:val>
        </c:ser>
        <c:marker val="1"/>
        <c:axId val="78249984"/>
        <c:axId val="78251520"/>
      </c:lineChart>
      <c:catAx>
        <c:axId val="78249984"/>
        <c:scaling>
          <c:orientation val="minMax"/>
        </c:scaling>
        <c:axPos val="b"/>
        <c:tickLblPos val="nextTo"/>
        <c:crossAx val="78251520"/>
        <c:crosses val="autoZero"/>
        <c:auto val="1"/>
        <c:lblAlgn val="ctr"/>
        <c:lblOffset val="100"/>
      </c:catAx>
      <c:valAx>
        <c:axId val="78251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Download (kbps)</a:t>
                </a:r>
              </a:p>
            </c:rich>
          </c:tx>
          <c:layout/>
        </c:title>
        <c:numFmt formatCode="General" sourceLinked="1"/>
        <c:tickLblPos val="nextTo"/>
        <c:crossAx val="78249984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4.5673476166749709E-2"/>
          <c:y val="0.78137156333978564"/>
          <c:w val="0.9543265238332499"/>
          <c:h val="0.19911618297116224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065982970364873"/>
          <c:y val="3.6802306036327802E-2"/>
          <c:w val="0.87650343221297677"/>
          <c:h val="0.56328993332874011"/>
        </c:manualLayout>
      </c:layout>
      <c:lineChart>
        <c:grouping val="standard"/>
        <c:ser>
          <c:idx val="0"/>
          <c:order val="0"/>
          <c:tx>
            <c:strRef>
              <c:f>'M-ISP_Download'!$B$10</c:f>
              <c:strCache>
                <c:ptCount val="1"/>
                <c:pt idx="0">
                  <c:v>Banglalion (512kbps)-Dhaka,BD</c:v>
                </c:pt>
              </c:strCache>
            </c:strRef>
          </c:tx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'M-ISP_Download'!$B$11:$B$16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'M-ISP_Download'!$C$10</c:f>
              <c:strCache>
                <c:ptCount val="1"/>
                <c:pt idx="0">
                  <c:v>Qubee (1Mbps)-Dhaka,BD</c:v>
                </c:pt>
              </c:strCache>
            </c:strRef>
          </c:tx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'M-ISP_Download'!$C$11:$C$16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'M-ISP_Download'!$D$10</c:f>
              <c:strCache>
                <c:ptCount val="1"/>
                <c:pt idx="0">
                  <c:v>Grameenphone (512kbps)-Dhaka,BD</c:v>
                </c:pt>
              </c:strCache>
            </c:strRef>
          </c:tx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'M-ISP_Download'!$D$11:$D$16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'M-ISP_Download'!$E$10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'M-ISP_Download'!$E$11:$E$16</c:f>
              <c:numCache>
                <c:formatCode>General</c:formatCode>
                <c:ptCount val="6"/>
                <c:pt idx="0">
                  <c:v>11.26708984375</c:v>
                </c:pt>
                <c:pt idx="1">
                  <c:v>6.14013671875</c:v>
                </c:pt>
                <c:pt idx="2">
                  <c:v>7.50732421875</c:v>
                </c:pt>
                <c:pt idx="3">
                  <c:v>8.935546875</c:v>
                </c:pt>
                <c:pt idx="4">
                  <c:v>8.19091796875</c:v>
                </c:pt>
                <c:pt idx="5">
                  <c:v>4.78515625</c:v>
                </c:pt>
              </c:numCache>
            </c:numRef>
          </c:val>
        </c:ser>
        <c:ser>
          <c:idx val="4"/>
          <c:order val="4"/>
          <c:tx>
            <c:strRef>
              <c:f>'M-ISP_Download'!$F$10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'M-ISP_Download'!$F$11:$F$16</c:f>
              <c:numCache>
                <c:formatCode>General</c:formatCode>
                <c:ptCount val="6"/>
                <c:pt idx="0">
                  <c:v>4.040133568548387</c:v>
                </c:pt>
                <c:pt idx="1">
                  <c:v>2.6697958669354835</c:v>
                </c:pt>
                <c:pt idx="2">
                  <c:v>2.827305947580645</c:v>
                </c:pt>
                <c:pt idx="3">
                  <c:v>2.835181451612903</c:v>
                </c:pt>
                <c:pt idx="4">
                  <c:v>2.5122857862903225</c:v>
                </c:pt>
                <c:pt idx="5">
                  <c:v>2.9848160282258061</c:v>
                </c:pt>
              </c:numCache>
            </c:numRef>
          </c:val>
        </c:ser>
        <c:ser>
          <c:idx val="5"/>
          <c:order val="5"/>
          <c:tx>
            <c:strRef>
              <c:f>'M-ISP_Download'!$G$10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'M-ISP_Download'!$G$11:$G$16</c:f>
              <c:numCache>
                <c:formatCode>General</c:formatCode>
                <c:ptCount val="6"/>
                <c:pt idx="0">
                  <c:v>7.8173828125</c:v>
                </c:pt>
                <c:pt idx="1">
                  <c:v>6.54296875</c:v>
                </c:pt>
                <c:pt idx="2">
                  <c:v>6.475830078125</c:v>
                </c:pt>
                <c:pt idx="3">
                  <c:v>4.4287109375</c:v>
                </c:pt>
                <c:pt idx="4">
                  <c:v>6.4355468750000009</c:v>
                </c:pt>
                <c:pt idx="5">
                  <c:v>6.3671875</c:v>
                </c:pt>
              </c:numCache>
            </c:numRef>
          </c:val>
        </c:ser>
        <c:ser>
          <c:idx val="6"/>
          <c:order val="6"/>
          <c:tx>
            <c:strRef>
              <c:f>'M-ISP_Download'!$H$10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'M-ISP_Download'!$H$11:$H$16</c:f>
              <c:numCache>
                <c:formatCode>General</c:formatCode>
                <c:ptCount val="6"/>
                <c:pt idx="0">
                  <c:v>10.516357421875</c:v>
                </c:pt>
                <c:pt idx="1">
                  <c:v>8.233642578125</c:v>
                </c:pt>
                <c:pt idx="2">
                  <c:v>6.0302734375</c:v>
                </c:pt>
                <c:pt idx="3">
                  <c:v>8.770751953125</c:v>
                </c:pt>
                <c:pt idx="4">
                  <c:v>7.733154296875</c:v>
                </c:pt>
                <c:pt idx="5">
                  <c:v>6.5673828125</c:v>
                </c:pt>
              </c:numCache>
            </c:numRef>
          </c:val>
        </c:ser>
        <c:ser>
          <c:idx val="7"/>
          <c:order val="7"/>
          <c:tx>
            <c:strRef>
              <c:f>'M-ISP_Download'!$I$10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'M-ISP_Download'!$I$11:$I$16</c:f>
              <c:numCache>
                <c:formatCode>@</c:formatCode>
                <c:ptCount val="6"/>
                <c:pt idx="0">
                  <c:v>19.626116071428569</c:v>
                </c:pt>
                <c:pt idx="1">
                  <c:v>16.62109375</c:v>
                </c:pt>
                <c:pt idx="2">
                  <c:v>22.371651785714285</c:v>
                </c:pt>
                <c:pt idx="3">
                  <c:v>19.249441964285712</c:v>
                </c:pt>
                <c:pt idx="4">
                  <c:v>18.498883928571427</c:v>
                </c:pt>
                <c:pt idx="5">
                  <c:v>14.059709821428571</c:v>
                </c:pt>
              </c:numCache>
            </c:numRef>
          </c:val>
        </c:ser>
        <c:ser>
          <c:idx val="8"/>
          <c:order val="8"/>
          <c:tx>
            <c:strRef>
              <c:f>'M-ISP_Download'!$J$10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'M-ISP_Download'!$J$11:$J$16</c:f>
              <c:numCache>
                <c:formatCode>@</c:formatCode>
                <c:ptCount val="6"/>
                <c:pt idx="0">
                  <c:v>157.861328125</c:v>
                </c:pt>
                <c:pt idx="1">
                  <c:v>137.1826171875</c:v>
                </c:pt>
                <c:pt idx="2">
                  <c:v>92.5048828125</c:v>
                </c:pt>
                <c:pt idx="3">
                  <c:v>155.95703125</c:v>
                </c:pt>
                <c:pt idx="4">
                  <c:v>155.078125</c:v>
                </c:pt>
                <c:pt idx="5">
                  <c:v>82.080078125</c:v>
                </c:pt>
              </c:numCache>
            </c:numRef>
          </c:val>
        </c:ser>
        <c:ser>
          <c:idx val="9"/>
          <c:order val="9"/>
          <c:tx>
            <c:strRef>
              <c:f>'M-ISP_Download'!$K$10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'M-ISP_Download'!$K$11:$K$16</c:f>
              <c:numCache>
                <c:formatCode>@</c:formatCode>
                <c:ptCount val="6"/>
                <c:pt idx="0">
                  <c:v>17.940945095486111</c:v>
                </c:pt>
                <c:pt idx="1">
                  <c:v>19.321017795138889</c:v>
                </c:pt>
                <c:pt idx="2">
                  <c:v>32.009548611111107</c:v>
                </c:pt>
                <c:pt idx="3">
                  <c:v>24.095323350694446</c:v>
                </c:pt>
                <c:pt idx="4">
                  <c:v>22.681342230902775</c:v>
                </c:pt>
                <c:pt idx="5">
                  <c:v>29.059516059027779</c:v>
                </c:pt>
              </c:numCache>
            </c:numRef>
          </c:val>
        </c:ser>
        <c:ser>
          <c:idx val="10"/>
          <c:order val="10"/>
          <c:tx>
            <c:strRef>
              <c:f>'M-ISP_Download'!$L$10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'M-ISP_Download'!$L$11:$L$16</c:f>
              <c:numCache>
                <c:formatCode>@</c:formatCode>
                <c:ptCount val="6"/>
                <c:pt idx="0">
                  <c:v>46.525852654569889</c:v>
                </c:pt>
                <c:pt idx="1">
                  <c:v>36.712974630376344</c:v>
                </c:pt>
                <c:pt idx="2">
                  <c:v>25.401125672043008</c:v>
                </c:pt>
                <c:pt idx="3">
                  <c:v>25.020476310483868</c:v>
                </c:pt>
                <c:pt idx="4">
                  <c:v>18.599315356182792</c:v>
                </c:pt>
                <c:pt idx="5">
                  <c:v>21.804645497311824</c:v>
                </c:pt>
              </c:numCache>
            </c:numRef>
          </c:val>
        </c:ser>
        <c:ser>
          <c:idx val="11"/>
          <c:order val="11"/>
          <c:tx>
            <c:strRef>
              <c:f>'M-ISP_Download'!$M$10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'M-ISP_Download'!$M$11:$M$16</c:f>
              <c:numCache>
                <c:formatCode>@</c:formatCode>
                <c:ptCount val="6"/>
                <c:pt idx="0">
                  <c:v>100.2203724371693</c:v>
                </c:pt>
                <c:pt idx="1">
                  <c:v>101.02771577380952</c:v>
                </c:pt>
                <c:pt idx="2">
                  <c:v>86.792638062169317</c:v>
                </c:pt>
                <c:pt idx="3">
                  <c:v>112.07863136574075</c:v>
                </c:pt>
                <c:pt idx="4">
                  <c:v>70.535972635581999</c:v>
                </c:pt>
                <c:pt idx="5">
                  <c:v>96.703584862764544</c:v>
                </c:pt>
              </c:numCache>
            </c:numRef>
          </c:val>
        </c:ser>
        <c:ser>
          <c:idx val="12"/>
          <c:order val="12"/>
          <c:tx>
            <c:strRef>
              <c:f>'M-ISP_Download'!$N$10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'M-ISP_Download'!$N$11:$N$16</c:f>
              <c:numCache>
                <c:formatCode>@</c:formatCode>
                <c:ptCount val="6"/>
                <c:pt idx="0">
                  <c:v>18.657769097222221</c:v>
                </c:pt>
                <c:pt idx="1">
                  <c:v>25.78125</c:v>
                </c:pt>
                <c:pt idx="2">
                  <c:v>31.437174479166668</c:v>
                </c:pt>
                <c:pt idx="3">
                  <c:v>22.835286458333332</c:v>
                </c:pt>
                <c:pt idx="4">
                  <c:v>22.816297743055554</c:v>
                </c:pt>
                <c:pt idx="5">
                  <c:v>21.047634548611111</c:v>
                </c:pt>
              </c:numCache>
            </c:numRef>
          </c:val>
        </c:ser>
        <c:ser>
          <c:idx val="13"/>
          <c:order val="13"/>
          <c:tx>
            <c:strRef>
              <c:f>'M-ISP_Download'!$O$10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'M-ISP_Download'!$O$11:$O$16</c:f>
              <c:numCache>
                <c:formatCode>@</c:formatCode>
                <c:ptCount val="6"/>
                <c:pt idx="0">
                  <c:v>78.803168402777786</c:v>
                </c:pt>
                <c:pt idx="1">
                  <c:v>84.852430555555557</c:v>
                </c:pt>
                <c:pt idx="2">
                  <c:v>90.962727864583329</c:v>
                </c:pt>
                <c:pt idx="3">
                  <c:v>83.855523003472214</c:v>
                </c:pt>
                <c:pt idx="4">
                  <c:v>78.837076822916657</c:v>
                </c:pt>
                <c:pt idx="5">
                  <c:v>92.59033203125</c:v>
                </c:pt>
              </c:numCache>
            </c:numRef>
          </c:val>
        </c:ser>
        <c:ser>
          <c:idx val="14"/>
          <c:order val="14"/>
          <c:tx>
            <c:strRef>
              <c:f>'M-ISP_Download'!$P$10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'M-ISP_Download'!$A$11:$A$16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'M-ISP_Download'!$P$11:$P$16</c:f>
              <c:numCache>
                <c:formatCode>@</c:formatCode>
                <c:ptCount val="6"/>
                <c:pt idx="0">
                  <c:v>50.955636160714278</c:v>
                </c:pt>
                <c:pt idx="1">
                  <c:v>40.589347718253968</c:v>
                </c:pt>
                <c:pt idx="2">
                  <c:v>36.528087797619051</c:v>
                </c:pt>
                <c:pt idx="3">
                  <c:v>42.883494543650791</c:v>
                </c:pt>
                <c:pt idx="4">
                  <c:v>43.162512400793652</c:v>
                </c:pt>
                <c:pt idx="5">
                  <c:v>41.748046875</c:v>
                </c:pt>
              </c:numCache>
            </c:numRef>
          </c:val>
        </c:ser>
        <c:marker val="1"/>
        <c:axId val="78363648"/>
        <c:axId val="78369536"/>
      </c:lineChart>
      <c:catAx>
        <c:axId val="78363648"/>
        <c:scaling>
          <c:orientation val="minMax"/>
        </c:scaling>
        <c:axPos val="b"/>
        <c:tickLblPos val="nextTo"/>
        <c:crossAx val="78369536"/>
        <c:crosses val="autoZero"/>
        <c:auto val="1"/>
        <c:lblAlgn val="ctr"/>
        <c:lblOffset val="100"/>
      </c:catAx>
      <c:valAx>
        <c:axId val="78369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vs Advertised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7836364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7.9606711156621227E-2"/>
          <c:y val="0.68455546576964232"/>
          <c:w val="0.91552499323234771"/>
          <c:h val="0.29555591052311775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8203427112717045E-2"/>
          <c:y val="4.047794299178855E-2"/>
          <c:w val="0.91156330141094011"/>
          <c:h val="0.55590765205661963"/>
        </c:manualLayout>
      </c:layout>
      <c:lineChart>
        <c:grouping val="standard"/>
        <c:ser>
          <c:idx val="0"/>
          <c:order val="0"/>
          <c:tx>
            <c:strRef>
              <c:f>'M-ISP_Latency'!$B$1</c:f>
              <c:strCache>
                <c:ptCount val="1"/>
                <c:pt idx="0">
                  <c:v>Banglalion (512kbps)-Dhaka,BD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'M-ISP_Latency'!$B$2:$B$7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'M-ISP_Latency'!$C$1</c:f>
              <c:strCache>
                <c:ptCount val="1"/>
                <c:pt idx="0">
                  <c:v>Qubee (1Mbps)-Dhaka,BD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'M-ISP_Latency'!$C$2:$C$7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'M-ISP_Latency'!$D$1</c:f>
              <c:strCache>
                <c:ptCount val="1"/>
                <c:pt idx="0">
                  <c:v>Grameenphone (512kbps)-Dhaka,BD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'M-ISP_Latency'!$D$2:$D$7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'M-ISP_Latency'!$E$1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'M-ISP_Latency'!$E$2:$E$7</c:f>
              <c:numCache>
                <c:formatCode>@</c:formatCode>
                <c:ptCount val="6"/>
                <c:pt idx="0">
                  <c:v>228</c:v>
                </c:pt>
                <c:pt idx="1">
                  <c:v>267</c:v>
                </c:pt>
                <c:pt idx="2">
                  <c:v>294</c:v>
                </c:pt>
                <c:pt idx="3">
                  <c:v>242</c:v>
                </c:pt>
                <c:pt idx="4">
                  <c:v>196</c:v>
                </c:pt>
                <c:pt idx="5">
                  <c:v>332</c:v>
                </c:pt>
              </c:numCache>
            </c:numRef>
          </c:val>
        </c:ser>
        <c:ser>
          <c:idx val="4"/>
          <c:order val="4"/>
          <c:tx>
            <c:strRef>
              <c:f>'M-ISP_Latency'!$F$1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'M-ISP_Latency'!$F$2:$F$7</c:f>
              <c:numCache>
                <c:formatCode>@</c:formatCode>
                <c:ptCount val="6"/>
                <c:pt idx="0">
                  <c:v>387.25</c:v>
                </c:pt>
                <c:pt idx="1">
                  <c:v>404.25</c:v>
                </c:pt>
                <c:pt idx="2">
                  <c:v>404.75</c:v>
                </c:pt>
                <c:pt idx="3">
                  <c:v>393.25</c:v>
                </c:pt>
                <c:pt idx="4">
                  <c:v>420</c:v>
                </c:pt>
                <c:pt idx="5">
                  <c:v>478</c:v>
                </c:pt>
              </c:numCache>
            </c:numRef>
          </c:val>
        </c:ser>
        <c:ser>
          <c:idx val="5"/>
          <c:order val="5"/>
          <c:tx>
            <c:strRef>
              <c:f>'M-ISP_Latency'!$G$1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'M-ISP_Latency'!$G$2:$G$7</c:f>
              <c:numCache>
                <c:formatCode>General</c:formatCode>
                <c:ptCount val="6"/>
                <c:pt idx="0">
                  <c:v>154.19999999999999</c:v>
                </c:pt>
                <c:pt idx="1">
                  <c:v>152.4</c:v>
                </c:pt>
                <c:pt idx="2">
                  <c:v>137.25</c:v>
                </c:pt>
                <c:pt idx="3">
                  <c:v>181.4</c:v>
                </c:pt>
                <c:pt idx="4">
                  <c:v>192</c:v>
                </c:pt>
                <c:pt idx="5">
                  <c:v>156.80000000000001</c:v>
                </c:pt>
              </c:numCache>
            </c:numRef>
          </c:val>
        </c:ser>
        <c:ser>
          <c:idx val="6"/>
          <c:order val="6"/>
          <c:tx>
            <c:strRef>
              <c:f>'M-ISP_Latency'!$H$1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'M-ISP_Latency'!$H$2:$H$7</c:f>
              <c:numCache>
                <c:formatCode>General</c:formatCode>
                <c:ptCount val="6"/>
                <c:pt idx="0">
                  <c:v>185.75</c:v>
                </c:pt>
                <c:pt idx="1">
                  <c:v>184.25</c:v>
                </c:pt>
                <c:pt idx="2">
                  <c:v>240</c:v>
                </c:pt>
                <c:pt idx="3">
                  <c:v>181.5</c:v>
                </c:pt>
                <c:pt idx="4">
                  <c:v>188.5</c:v>
                </c:pt>
                <c:pt idx="5">
                  <c:v>174.25</c:v>
                </c:pt>
              </c:numCache>
            </c:numRef>
          </c:val>
        </c:ser>
        <c:ser>
          <c:idx val="7"/>
          <c:order val="7"/>
          <c:tx>
            <c:strRef>
              <c:f>'M-ISP_Latency'!$I$1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'M-ISP_Latency'!$I$2:$I$7</c:f>
              <c:numCache>
                <c:formatCode>@</c:formatCode>
                <c:ptCount val="6"/>
                <c:pt idx="0">
                  <c:v>534.6</c:v>
                </c:pt>
                <c:pt idx="1">
                  <c:v>438.6</c:v>
                </c:pt>
                <c:pt idx="2">
                  <c:v>546.4</c:v>
                </c:pt>
                <c:pt idx="3">
                  <c:v>210.8</c:v>
                </c:pt>
                <c:pt idx="4">
                  <c:v>443</c:v>
                </c:pt>
                <c:pt idx="5">
                  <c:v>431.6</c:v>
                </c:pt>
              </c:numCache>
            </c:numRef>
          </c:val>
        </c:ser>
        <c:ser>
          <c:idx val="8"/>
          <c:order val="8"/>
          <c:tx>
            <c:strRef>
              <c:f>'M-ISP_Latency'!$J$1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'M-ISP_Latency'!$J$2:$J$7</c:f>
              <c:numCache>
                <c:formatCode>@</c:formatCode>
                <c:ptCount val="6"/>
                <c:pt idx="0">
                  <c:v>126.75</c:v>
                </c:pt>
                <c:pt idx="1">
                  <c:v>121</c:v>
                </c:pt>
                <c:pt idx="2">
                  <c:v>159.25</c:v>
                </c:pt>
                <c:pt idx="3">
                  <c:v>179.25</c:v>
                </c:pt>
                <c:pt idx="4">
                  <c:v>160</c:v>
                </c:pt>
                <c:pt idx="5">
                  <c:v>191.75</c:v>
                </c:pt>
              </c:numCache>
            </c:numRef>
          </c:val>
        </c:ser>
        <c:ser>
          <c:idx val="9"/>
          <c:order val="9"/>
          <c:tx>
            <c:strRef>
              <c:f>'M-ISP_Latency'!$K$1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'M-ISP_Latency'!$K$2:$K$7</c:f>
              <c:numCache>
                <c:formatCode>@</c:formatCode>
                <c:ptCount val="6"/>
                <c:pt idx="0">
                  <c:v>577.25</c:v>
                </c:pt>
                <c:pt idx="1">
                  <c:v>677</c:v>
                </c:pt>
                <c:pt idx="2">
                  <c:v>589.75</c:v>
                </c:pt>
                <c:pt idx="3">
                  <c:v>594.25</c:v>
                </c:pt>
                <c:pt idx="4">
                  <c:v>632.75</c:v>
                </c:pt>
                <c:pt idx="5">
                  <c:v>608.75</c:v>
                </c:pt>
              </c:numCache>
            </c:numRef>
          </c:val>
        </c:ser>
        <c:ser>
          <c:idx val="10"/>
          <c:order val="10"/>
          <c:tx>
            <c:strRef>
              <c:f>'M-ISP_Latency'!$L$1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'M-ISP_Latency'!$L$2:$L$7</c:f>
              <c:numCache>
                <c:formatCode>@</c:formatCode>
                <c:ptCount val="6"/>
                <c:pt idx="0">
                  <c:v>114.5</c:v>
                </c:pt>
                <c:pt idx="1">
                  <c:v>115.5</c:v>
                </c:pt>
                <c:pt idx="2">
                  <c:v>144.25</c:v>
                </c:pt>
                <c:pt idx="3">
                  <c:v>125.25</c:v>
                </c:pt>
                <c:pt idx="4">
                  <c:v>181</c:v>
                </c:pt>
                <c:pt idx="5">
                  <c:v>144.75</c:v>
                </c:pt>
              </c:numCache>
            </c:numRef>
          </c:val>
        </c:ser>
        <c:ser>
          <c:idx val="11"/>
          <c:order val="11"/>
          <c:tx>
            <c:strRef>
              <c:f>'M-ISP_Latency'!$M$1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'M-ISP_Latency'!$M$2:$M$7</c:f>
              <c:numCache>
                <c:formatCode>@</c:formatCode>
                <c:ptCount val="6"/>
                <c:pt idx="0">
                  <c:v>694.14285714285711</c:v>
                </c:pt>
                <c:pt idx="1">
                  <c:v>687.28571428571433</c:v>
                </c:pt>
                <c:pt idx="2">
                  <c:v>605.14285714285711</c:v>
                </c:pt>
                <c:pt idx="3">
                  <c:v>624.71428571428567</c:v>
                </c:pt>
                <c:pt idx="4">
                  <c:v>680.57142857142856</c:v>
                </c:pt>
                <c:pt idx="5">
                  <c:v>748.5</c:v>
                </c:pt>
              </c:numCache>
            </c:numRef>
          </c:val>
        </c:ser>
        <c:ser>
          <c:idx val="12"/>
          <c:order val="12"/>
          <c:tx>
            <c:strRef>
              <c:f>'M-ISP_Latency'!$N$1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'M-ISP_Latency'!$N$2:$N$7</c:f>
              <c:numCache>
                <c:formatCode>@</c:formatCode>
                <c:ptCount val="6"/>
                <c:pt idx="0">
                  <c:v>467.8</c:v>
                </c:pt>
                <c:pt idx="1">
                  <c:v>531.20000000000005</c:v>
                </c:pt>
                <c:pt idx="2">
                  <c:v>543.20000000000005</c:v>
                </c:pt>
                <c:pt idx="3">
                  <c:v>580.79999999999995</c:v>
                </c:pt>
                <c:pt idx="4">
                  <c:v>467.4</c:v>
                </c:pt>
                <c:pt idx="5">
                  <c:v>592</c:v>
                </c:pt>
              </c:numCache>
            </c:numRef>
          </c:val>
        </c:ser>
        <c:ser>
          <c:idx val="13"/>
          <c:order val="13"/>
          <c:tx>
            <c:strRef>
              <c:f>'M-ISP_Latency'!$O$1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'M-ISP_Latency'!$O$2:$O$7</c:f>
              <c:numCache>
                <c:formatCode>@</c:formatCode>
                <c:ptCount val="6"/>
                <c:pt idx="0">
                  <c:v>632</c:v>
                </c:pt>
                <c:pt idx="1">
                  <c:v>624.75</c:v>
                </c:pt>
                <c:pt idx="2">
                  <c:v>650</c:v>
                </c:pt>
                <c:pt idx="3">
                  <c:v>667.25</c:v>
                </c:pt>
                <c:pt idx="4">
                  <c:v>669.25</c:v>
                </c:pt>
                <c:pt idx="5">
                  <c:v>710.5</c:v>
                </c:pt>
              </c:numCache>
            </c:numRef>
          </c:val>
        </c:ser>
        <c:ser>
          <c:idx val="14"/>
          <c:order val="14"/>
          <c:tx>
            <c:strRef>
              <c:f>'M-ISP_Latency'!$P$1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'M-ISP_Latency'!$P$2:$P$7</c:f>
              <c:numCache>
                <c:formatCode>General</c:formatCode>
                <c:ptCount val="6"/>
                <c:pt idx="0">
                  <c:v>517.71428571428567</c:v>
                </c:pt>
                <c:pt idx="1">
                  <c:v>528.42857142857144</c:v>
                </c:pt>
                <c:pt idx="2">
                  <c:v>497.57142857142856</c:v>
                </c:pt>
                <c:pt idx="3">
                  <c:v>505.71428571428572</c:v>
                </c:pt>
                <c:pt idx="4">
                  <c:v>636.71428571428567</c:v>
                </c:pt>
                <c:pt idx="5">
                  <c:v>531.20000000000005</c:v>
                </c:pt>
              </c:numCache>
            </c:numRef>
          </c:val>
        </c:ser>
        <c:ser>
          <c:idx val="15"/>
          <c:order val="15"/>
          <c:tx>
            <c:strRef>
              <c:f>'M-ISP_Latency'!$Q$1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'M-ISP_Latency'!$Q$2:$Q$7</c:f>
              <c:numCache>
                <c:formatCode>General</c:formatCode>
                <c:ptCount val="6"/>
              </c:numCache>
            </c:numRef>
          </c:val>
        </c:ser>
        <c:ser>
          <c:idx val="16"/>
          <c:order val="16"/>
          <c:tx>
            <c:strRef>
              <c:f>'M-ISP_Latency'!$R$1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'M-ISP_Latency'!$R$2:$R$7</c:f>
              <c:numCache>
                <c:formatCode>General</c:formatCode>
                <c:ptCount val="6"/>
              </c:numCache>
            </c:numRef>
          </c:val>
        </c:ser>
        <c:ser>
          <c:idx val="17"/>
          <c:order val="17"/>
          <c:tx>
            <c:strRef>
              <c:f>'M-ISP_Latency'!$S$1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'M-ISP_Latency'!$S$2:$S$7</c:f>
              <c:numCache>
                <c:formatCode>General</c:formatCode>
                <c:ptCount val="6"/>
              </c:numCache>
            </c:numRef>
          </c:val>
        </c:ser>
        <c:ser>
          <c:idx val="18"/>
          <c:order val="18"/>
          <c:tx>
            <c:strRef>
              <c:f>'M-ISP_Latency'!$T$1</c:f>
              <c:strCache>
                <c:ptCount val="1"/>
                <c:pt idx="0">
                  <c:v>Truemove H iSmart (42Mbps)-Bangkok,TH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'M-ISP_Latency'!$T$2:$T$7</c:f>
              <c:numCache>
                <c:formatCode>General</c:formatCode>
                <c:ptCount val="6"/>
                <c:pt idx="0">
                  <c:v>88.4</c:v>
                </c:pt>
                <c:pt idx="1">
                  <c:v>84.4</c:v>
                </c:pt>
                <c:pt idx="2">
                  <c:v>161.80000000000001</c:v>
                </c:pt>
                <c:pt idx="3">
                  <c:v>90</c:v>
                </c:pt>
                <c:pt idx="4">
                  <c:v>127.2</c:v>
                </c:pt>
                <c:pt idx="5">
                  <c:v>151.4</c:v>
                </c:pt>
              </c:numCache>
            </c:numRef>
          </c:val>
        </c:ser>
        <c:ser>
          <c:idx val="19"/>
          <c:order val="19"/>
          <c:tx>
            <c:strRef>
              <c:f>'M-ISP_Latency'!$U$1</c:f>
              <c:strCache>
                <c:ptCount val="1"/>
                <c:pt idx="0">
                  <c:v>AIS 3G iSmart (Speed)-Bangkok,TH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'M-ISP_Latency'!$A$2:$A$7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'M-ISP_Latency'!$U$2:$U$7</c:f>
              <c:numCache>
                <c:formatCode>General</c:formatCode>
                <c:ptCount val="6"/>
                <c:pt idx="0">
                  <c:v>114.5</c:v>
                </c:pt>
                <c:pt idx="1">
                  <c:v>137.75</c:v>
                </c:pt>
                <c:pt idx="2">
                  <c:v>114</c:v>
                </c:pt>
                <c:pt idx="3">
                  <c:v>136.25</c:v>
                </c:pt>
                <c:pt idx="4">
                  <c:v>132</c:v>
                </c:pt>
                <c:pt idx="5">
                  <c:v>120.5</c:v>
                </c:pt>
              </c:numCache>
            </c:numRef>
          </c:val>
        </c:ser>
        <c:marker val="1"/>
        <c:axId val="78571008"/>
        <c:axId val="78572544"/>
      </c:lineChart>
      <c:catAx>
        <c:axId val="78571008"/>
        <c:scaling>
          <c:orientation val="minMax"/>
        </c:scaling>
        <c:axPos val="b"/>
        <c:tickLblPos val="nextTo"/>
        <c:crossAx val="78572544"/>
        <c:crosses val="autoZero"/>
        <c:auto val="1"/>
        <c:lblAlgn val="ctr"/>
        <c:lblOffset val="100"/>
      </c:catAx>
      <c:valAx>
        <c:axId val="78572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Latency (RTT)</a:t>
                </a:r>
              </a:p>
            </c:rich>
          </c:tx>
          <c:layout/>
        </c:title>
        <c:numFmt formatCode="General" sourceLinked="1"/>
        <c:tickLblPos val="nextTo"/>
        <c:crossAx val="78571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3319635851421184E-2"/>
          <c:y val="0.69484691501867812"/>
          <c:w val="0.9565914639401687"/>
          <c:h val="0.28327794795340344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90715531540957"/>
          <c:y val="3.4227416840087163E-2"/>
          <c:w val="0.89092844684590433"/>
          <c:h val="0.54785738196017397"/>
        </c:manualLayout>
      </c:layout>
      <c:lineChart>
        <c:grouping val="standard"/>
        <c:ser>
          <c:idx val="0"/>
          <c:order val="0"/>
          <c:tx>
            <c:strRef>
              <c:f>'M-ISP_Jitter'!$B$1</c:f>
              <c:strCache>
                <c:ptCount val="1"/>
                <c:pt idx="0">
                  <c:v>Banglalion (512kbps)-Dhaka,BD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'M-ISP_Jitter'!$B$2:$B$7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'M-ISP_Jitter'!$C$1</c:f>
              <c:strCache>
                <c:ptCount val="1"/>
                <c:pt idx="0">
                  <c:v>Qubee (1Mbps)-Dhaka,BD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'M-ISP_Jitter'!$C$2:$C$7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'M-ISP_Jitter'!$D$1</c:f>
              <c:strCache>
                <c:ptCount val="1"/>
                <c:pt idx="0">
                  <c:v>Grameenphone (512kbps)-Dhaka,BD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'M-ISP_Jitter'!$D$2:$D$7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'M-ISP_Jitter'!$E$1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'M-ISP_Jitter'!$E$2:$E$7</c:f>
              <c:numCache>
                <c:formatCode>@</c:formatCode>
                <c:ptCount val="6"/>
                <c:pt idx="0">
                  <c:v>39</c:v>
                </c:pt>
                <c:pt idx="1">
                  <c:v>21.5</c:v>
                </c:pt>
                <c:pt idx="2">
                  <c:v>41.5</c:v>
                </c:pt>
                <c:pt idx="3">
                  <c:v>57.5</c:v>
                </c:pt>
                <c:pt idx="4">
                  <c:v>62</c:v>
                </c:pt>
                <c:pt idx="5">
                  <c:v>77</c:v>
                </c:pt>
              </c:numCache>
            </c:numRef>
          </c:val>
        </c:ser>
        <c:ser>
          <c:idx val="4"/>
          <c:order val="4"/>
          <c:tx>
            <c:strRef>
              <c:f>'M-ISP_Jitter'!$F$1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'M-ISP_Jitter'!$F$2:$F$7</c:f>
              <c:numCache>
                <c:formatCode>@</c:formatCode>
                <c:ptCount val="6"/>
                <c:pt idx="0">
                  <c:v>100</c:v>
                </c:pt>
                <c:pt idx="1">
                  <c:v>100.5</c:v>
                </c:pt>
                <c:pt idx="2">
                  <c:v>91.75</c:v>
                </c:pt>
                <c:pt idx="3">
                  <c:v>98.5</c:v>
                </c:pt>
                <c:pt idx="4">
                  <c:v>87.25</c:v>
                </c:pt>
                <c:pt idx="5">
                  <c:v>128</c:v>
                </c:pt>
              </c:numCache>
            </c:numRef>
          </c:val>
        </c:ser>
        <c:ser>
          <c:idx val="5"/>
          <c:order val="5"/>
          <c:tx>
            <c:strRef>
              <c:f>'M-ISP_Jitter'!$G$1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'M-ISP_Jitter'!$G$2:$G$7</c:f>
              <c:numCache>
                <c:formatCode>General</c:formatCode>
                <c:ptCount val="6"/>
                <c:pt idx="0">
                  <c:v>62.2</c:v>
                </c:pt>
                <c:pt idx="1">
                  <c:v>70.599999999999994</c:v>
                </c:pt>
                <c:pt idx="2">
                  <c:v>48.75</c:v>
                </c:pt>
                <c:pt idx="3">
                  <c:v>87.2</c:v>
                </c:pt>
                <c:pt idx="4">
                  <c:v>115.2</c:v>
                </c:pt>
                <c:pt idx="5">
                  <c:v>42.8</c:v>
                </c:pt>
              </c:numCache>
            </c:numRef>
          </c:val>
        </c:ser>
        <c:ser>
          <c:idx val="6"/>
          <c:order val="6"/>
          <c:tx>
            <c:strRef>
              <c:f>'M-ISP_Jitter'!$H$1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'M-ISP_Jitter'!$H$2:$H$7</c:f>
              <c:numCache>
                <c:formatCode>General</c:formatCode>
                <c:ptCount val="6"/>
                <c:pt idx="0">
                  <c:v>37.5</c:v>
                </c:pt>
                <c:pt idx="1">
                  <c:v>24.5</c:v>
                </c:pt>
                <c:pt idx="2">
                  <c:v>29.5</c:v>
                </c:pt>
                <c:pt idx="3">
                  <c:v>34.75</c:v>
                </c:pt>
                <c:pt idx="4">
                  <c:v>88.25</c:v>
                </c:pt>
                <c:pt idx="5">
                  <c:v>72.75</c:v>
                </c:pt>
              </c:numCache>
            </c:numRef>
          </c:val>
        </c:ser>
        <c:ser>
          <c:idx val="7"/>
          <c:order val="7"/>
          <c:tx>
            <c:strRef>
              <c:f>'M-ISP_Jitter'!$I$1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'M-ISP_Jitter'!$I$2:$I$7</c:f>
              <c:numCache>
                <c:formatCode>@</c:formatCode>
                <c:ptCount val="6"/>
                <c:pt idx="0">
                  <c:v>237.8</c:v>
                </c:pt>
                <c:pt idx="1">
                  <c:v>188.2</c:v>
                </c:pt>
                <c:pt idx="2">
                  <c:v>162.6</c:v>
                </c:pt>
                <c:pt idx="3">
                  <c:v>193</c:v>
                </c:pt>
                <c:pt idx="4">
                  <c:v>265.8</c:v>
                </c:pt>
                <c:pt idx="5">
                  <c:v>239.4</c:v>
                </c:pt>
              </c:numCache>
            </c:numRef>
          </c:val>
        </c:ser>
        <c:ser>
          <c:idx val="8"/>
          <c:order val="8"/>
          <c:tx>
            <c:strRef>
              <c:f>'M-ISP_Jitter'!$J$1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'M-ISP_Jitter'!$J$2:$J$7</c:f>
              <c:numCache>
                <c:formatCode>@</c:formatCode>
                <c:ptCount val="6"/>
                <c:pt idx="0">
                  <c:v>40.75</c:v>
                </c:pt>
                <c:pt idx="1">
                  <c:v>53.5</c:v>
                </c:pt>
                <c:pt idx="2">
                  <c:v>89.5</c:v>
                </c:pt>
                <c:pt idx="3">
                  <c:v>102.25</c:v>
                </c:pt>
                <c:pt idx="4">
                  <c:v>63</c:v>
                </c:pt>
                <c:pt idx="5">
                  <c:v>113.75</c:v>
                </c:pt>
              </c:numCache>
            </c:numRef>
          </c:val>
        </c:ser>
        <c:ser>
          <c:idx val="9"/>
          <c:order val="9"/>
          <c:tx>
            <c:strRef>
              <c:f>'M-ISP_Jitter'!$K$1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'M-ISP_Jitter'!$K$2:$K$7</c:f>
              <c:numCache>
                <c:formatCode>@</c:formatCode>
                <c:ptCount val="6"/>
                <c:pt idx="0">
                  <c:v>142.25</c:v>
                </c:pt>
                <c:pt idx="1">
                  <c:v>118.5</c:v>
                </c:pt>
                <c:pt idx="2">
                  <c:v>95.75</c:v>
                </c:pt>
                <c:pt idx="3">
                  <c:v>162.25</c:v>
                </c:pt>
                <c:pt idx="4">
                  <c:v>236.25</c:v>
                </c:pt>
                <c:pt idx="5">
                  <c:v>132.5</c:v>
                </c:pt>
              </c:numCache>
            </c:numRef>
          </c:val>
        </c:ser>
        <c:ser>
          <c:idx val="10"/>
          <c:order val="10"/>
          <c:tx>
            <c:strRef>
              <c:f>'M-ISP_Jitter'!$L$1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'M-ISP_Jitter'!$L$2:$L$7</c:f>
              <c:numCache>
                <c:formatCode>@</c:formatCode>
                <c:ptCount val="6"/>
                <c:pt idx="0">
                  <c:v>33</c:v>
                </c:pt>
                <c:pt idx="1">
                  <c:v>38.5</c:v>
                </c:pt>
                <c:pt idx="2">
                  <c:v>69.75</c:v>
                </c:pt>
                <c:pt idx="3">
                  <c:v>53.25</c:v>
                </c:pt>
                <c:pt idx="4">
                  <c:v>74</c:v>
                </c:pt>
                <c:pt idx="5">
                  <c:v>44</c:v>
                </c:pt>
              </c:numCache>
            </c:numRef>
          </c:val>
        </c:ser>
        <c:ser>
          <c:idx val="11"/>
          <c:order val="11"/>
          <c:tx>
            <c:strRef>
              <c:f>'M-ISP_Jitter'!$M$1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'M-ISP_Jitter'!$M$2:$M$7</c:f>
              <c:numCache>
                <c:formatCode>@</c:formatCode>
                <c:ptCount val="6"/>
                <c:pt idx="0">
                  <c:v>174.85714285714286</c:v>
                </c:pt>
                <c:pt idx="1">
                  <c:v>203.42857142857142</c:v>
                </c:pt>
                <c:pt idx="2">
                  <c:v>222</c:v>
                </c:pt>
                <c:pt idx="3">
                  <c:v>96.714285714285708</c:v>
                </c:pt>
                <c:pt idx="4">
                  <c:v>145.14285714285714</c:v>
                </c:pt>
                <c:pt idx="5">
                  <c:v>132.78571428571428</c:v>
                </c:pt>
              </c:numCache>
            </c:numRef>
          </c:val>
        </c:ser>
        <c:ser>
          <c:idx val="12"/>
          <c:order val="12"/>
          <c:tx>
            <c:strRef>
              <c:f>'M-ISP_Jitter'!$N$1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'M-ISP_Jitter'!$N$2:$N$7</c:f>
              <c:numCache>
                <c:formatCode>@</c:formatCode>
                <c:ptCount val="6"/>
                <c:pt idx="0">
                  <c:v>122.2</c:v>
                </c:pt>
                <c:pt idx="1">
                  <c:v>110.6</c:v>
                </c:pt>
                <c:pt idx="2">
                  <c:v>88</c:v>
                </c:pt>
                <c:pt idx="3">
                  <c:v>155</c:v>
                </c:pt>
                <c:pt idx="4">
                  <c:v>204.2</c:v>
                </c:pt>
                <c:pt idx="5">
                  <c:v>176</c:v>
                </c:pt>
              </c:numCache>
            </c:numRef>
          </c:val>
        </c:ser>
        <c:ser>
          <c:idx val="13"/>
          <c:order val="13"/>
          <c:tx>
            <c:strRef>
              <c:f>'M-ISP_Jitter'!$O$1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'M-ISP_Jitter'!$O$2:$O$7</c:f>
              <c:numCache>
                <c:formatCode>@</c:formatCode>
                <c:ptCount val="6"/>
                <c:pt idx="0">
                  <c:v>206.75</c:v>
                </c:pt>
                <c:pt idx="1">
                  <c:v>273</c:v>
                </c:pt>
                <c:pt idx="2">
                  <c:v>198.25</c:v>
                </c:pt>
                <c:pt idx="3">
                  <c:v>133</c:v>
                </c:pt>
                <c:pt idx="4">
                  <c:v>195.5</c:v>
                </c:pt>
                <c:pt idx="5">
                  <c:v>258</c:v>
                </c:pt>
              </c:numCache>
            </c:numRef>
          </c:val>
        </c:ser>
        <c:ser>
          <c:idx val="14"/>
          <c:order val="14"/>
          <c:tx>
            <c:strRef>
              <c:f>'M-ISP_Jitter'!$P$1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'M-ISP_Jitter'!$P$2:$P$7</c:f>
              <c:numCache>
                <c:formatCode>General</c:formatCode>
                <c:ptCount val="6"/>
              </c:numCache>
            </c:numRef>
          </c:val>
        </c:ser>
        <c:ser>
          <c:idx val="15"/>
          <c:order val="15"/>
          <c:tx>
            <c:strRef>
              <c:f>'M-ISP_Jitter'!$Q$1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'M-ISP_Jitter'!$Q$2:$Q$7</c:f>
              <c:numCache>
                <c:formatCode>General</c:formatCode>
                <c:ptCount val="6"/>
              </c:numCache>
            </c:numRef>
          </c:val>
        </c:ser>
        <c:ser>
          <c:idx val="16"/>
          <c:order val="16"/>
          <c:tx>
            <c:strRef>
              <c:f>'M-ISP_Jitter'!$R$1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'M-ISP_Jitter'!$R$2:$R$7</c:f>
              <c:numCache>
                <c:formatCode>General</c:formatCode>
                <c:ptCount val="6"/>
              </c:numCache>
            </c:numRef>
          </c:val>
        </c:ser>
        <c:ser>
          <c:idx val="17"/>
          <c:order val="17"/>
          <c:tx>
            <c:strRef>
              <c:f>'M-ISP_Jitter'!$S$1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spPr>
            <a:ln>
              <a:solidFill>
                <a:srgbClr val="CCC0DA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'M-ISP_Jitter'!$S$2:$S$7</c:f>
              <c:numCache>
                <c:formatCode>General</c:formatCode>
                <c:ptCount val="6"/>
                <c:pt idx="0">
                  <c:v>216.28571428571428</c:v>
                </c:pt>
                <c:pt idx="1">
                  <c:v>222.85714285714286</c:v>
                </c:pt>
                <c:pt idx="2">
                  <c:v>232.57142857142858</c:v>
                </c:pt>
                <c:pt idx="3">
                  <c:v>273.57142857142856</c:v>
                </c:pt>
                <c:pt idx="4">
                  <c:v>154.71428571428572</c:v>
                </c:pt>
                <c:pt idx="5">
                  <c:v>197</c:v>
                </c:pt>
              </c:numCache>
            </c:numRef>
          </c:val>
        </c:ser>
        <c:ser>
          <c:idx val="18"/>
          <c:order val="18"/>
          <c:tx>
            <c:strRef>
              <c:f>'M-ISP_Jitter'!$T$1</c:f>
              <c:strCache>
                <c:ptCount val="1"/>
                <c:pt idx="0">
                  <c:v>Truemove H iSmart (42Mbps)-Bangkok,TH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'M-ISP_Jitter'!$T$2:$T$7</c:f>
              <c:numCache>
                <c:formatCode>General</c:formatCode>
                <c:ptCount val="6"/>
                <c:pt idx="0">
                  <c:v>20.6</c:v>
                </c:pt>
                <c:pt idx="1">
                  <c:v>27.4</c:v>
                </c:pt>
                <c:pt idx="2">
                  <c:v>114.4</c:v>
                </c:pt>
                <c:pt idx="3">
                  <c:v>18</c:v>
                </c:pt>
                <c:pt idx="4">
                  <c:v>107.8</c:v>
                </c:pt>
                <c:pt idx="5">
                  <c:v>81.8</c:v>
                </c:pt>
              </c:numCache>
            </c:numRef>
          </c:val>
        </c:ser>
        <c:ser>
          <c:idx val="19"/>
          <c:order val="19"/>
          <c:tx>
            <c:strRef>
              <c:f>'M-ISP_Jitter'!$U$1</c:f>
              <c:strCache>
                <c:ptCount val="1"/>
                <c:pt idx="0">
                  <c:v>AIS 3G iSmart (Speed)-Bangkok,TH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'M-ISP_Jitter'!$A$2:$A$7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'M-ISP_Jitter'!$U$2:$U$7</c:f>
              <c:numCache>
                <c:formatCode>General</c:formatCode>
                <c:ptCount val="6"/>
                <c:pt idx="0">
                  <c:v>71.25</c:v>
                </c:pt>
                <c:pt idx="1">
                  <c:v>42</c:v>
                </c:pt>
                <c:pt idx="2">
                  <c:v>76.5</c:v>
                </c:pt>
                <c:pt idx="3">
                  <c:v>133.75</c:v>
                </c:pt>
                <c:pt idx="4">
                  <c:v>47.5</c:v>
                </c:pt>
                <c:pt idx="5">
                  <c:v>69.25</c:v>
                </c:pt>
              </c:numCache>
            </c:numRef>
          </c:val>
        </c:ser>
        <c:marker val="1"/>
        <c:axId val="78736000"/>
        <c:axId val="78745984"/>
      </c:lineChart>
      <c:catAx>
        <c:axId val="78736000"/>
        <c:scaling>
          <c:orientation val="minMax"/>
        </c:scaling>
        <c:axPos val="b"/>
        <c:tickLblPos val="nextTo"/>
        <c:crossAx val="78745984"/>
        <c:crosses val="autoZero"/>
        <c:auto val="1"/>
        <c:lblAlgn val="ctr"/>
        <c:lblOffset val="100"/>
      </c:catAx>
      <c:valAx>
        <c:axId val="78745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Jitter</a:t>
                </a:r>
              </a:p>
            </c:rich>
          </c:tx>
          <c:layout/>
        </c:title>
        <c:numFmt formatCode="General" sourceLinked="1"/>
        <c:tickLblPos val="nextTo"/>
        <c:crossAx val="78736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6819354554491666E-2"/>
          <c:y val="0.67772382653208763"/>
          <c:w val="0.97000999829531032"/>
          <c:h val="0.29444992102317646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2500886006588498E-2"/>
          <c:y val="2.2925555274274395E-2"/>
          <c:w val="0.89781941027924572"/>
          <c:h val="0.5838391621095097"/>
        </c:manualLayout>
      </c:layout>
      <c:lineChart>
        <c:grouping val="standard"/>
        <c:ser>
          <c:idx val="0"/>
          <c:order val="0"/>
          <c:tx>
            <c:strRef>
              <c:f>'M-Inter_Download'!$B$1</c:f>
              <c:strCache>
                <c:ptCount val="1"/>
                <c:pt idx="0">
                  <c:v>Banglalion (512kbps)-Dhaka,BD</c:v>
                </c:pt>
              </c:strCache>
            </c:strRef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'M-Inter_Download'!$B$2:$B$7</c:f>
              <c:numCache>
                <c:formatCode>General</c:formatCode>
                <c:ptCount val="6"/>
                <c:pt idx="0">
                  <c:v>491.25</c:v>
                </c:pt>
                <c:pt idx="1">
                  <c:v>493.75</c:v>
                </c:pt>
                <c:pt idx="2">
                  <c:v>493.75</c:v>
                </c:pt>
                <c:pt idx="3">
                  <c:v>472.5</c:v>
                </c:pt>
                <c:pt idx="4">
                  <c:v>448.25</c:v>
                </c:pt>
                <c:pt idx="5">
                  <c:v>453.25</c:v>
                </c:pt>
              </c:numCache>
            </c:numRef>
          </c:val>
        </c:ser>
        <c:ser>
          <c:idx val="1"/>
          <c:order val="1"/>
          <c:tx>
            <c:strRef>
              <c:f>'M-Inter_Download'!$C$1</c:f>
              <c:strCache>
                <c:ptCount val="1"/>
                <c:pt idx="0">
                  <c:v>Qubee (1Mbps)-Dhaka,BD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'M-Inter_Download'!$C$2:$C$7</c:f>
              <c:numCache>
                <c:formatCode>General</c:formatCode>
                <c:ptCount val="6"/>
                <c:pt idx="0">
                  <c:v>954.25</c:v>
                </c:pt>
                <c:pt idx="1">
                  <c:v>956.5</c:v>
                </c:pt>
                <c:pt idx="2">
                  <c:v>892.5</c:v>
                </c:pt>
                <c:pt idx="3">
                  <c:v>933.25</c:v>
                </c:pt>
                <c:pt idx="4">
                  <c:v>959.25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'M-Inter_Download'!$D$1</c:f>
              <c:strCache>
                <c:ptCount val="1"/>
                <c:pt idx="0">
                  <c:v>Grameenphone (512kbps)-Dhaka,BD</c:v>
                </c:pt>
              </c:strCache>
            </c:strRef>
          </c:tx>
          <c:spPr>
            <a:ln>
              <a:solidFill>
                <a:srgbClr val="9BBB59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'M-Inter_Download'!$D$2:$D$7</c:f>
              <c:numCache>
                <c:formatCode>General</c:formatCode>
                <c:ptCount val="6"/>
                <c:pt idx="0">
                  <c:v>555</c:v>
                </c:pt>
                <c:pt idx="1">
                  <c:v>547.25</c:v>
                </c:pt>
                <c:pt idx="2">
                  <c:v>528.25</c:v>
                </c:pt>
                <c:pt idx="3">
                  <c:v>545</c:v>
                </c:pt>
                <c:pt idx="4">
                  <c:v>480.5</c:v>
                </c:pt>
                <c:pt idx="5">
                  <c:v>118.75</c:v>
                </c:pt>
              </c:numCache>
            </c:numRef>
          </c:val>
        </c:ser>
        <c:ser>
          <c:idx val="3"/>
          <c:order val="3"/>
          <c:tx>
            <c:strRef>
              <c:f>'M-Inter_Download'!$E$1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'M-Inter_Download'!$E$2:$E$7</c:f>
              <c:numCache>
                <c:formatCode>General</c:formatCode>
                <c:ptCount val="6"/>
                <c:pt idx="0">
                  <c:v>1723</c:v>
                </c:pt>
                <c:pt idx="1">
                  <c:v>991</c:v>
                </c:pt>
                <c:pt idx="2">
                  <c:v>208</c:v>
                </c:pt>
                <c:pt idx="3">
                  <c:v>988</c:v>
                </c:pt>
                <c:pt idx="4">
                  <c:v>1093.5</c:v>
                </c:pt>
                <c:pt idx="5">
                  <c:v>235.5</c:v>
                </c:pt>
              </c:numCache>
            </c:numRef>
          </c:val>
        </c:ser>
        <c:ser>
          <c:idx val="4"/>
          <c:order val="4"/>
          <c:tx>
            <c:strRef>
              <c:f>'M-Inter_Download'!$F$1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'M-Inter_Download'!$F$2:$F$7</c:f>
              <c:numCache>
                <c:formatCode>General</c:formatCode>
                <c:ptCount val="6"/>
                <c:pt idx="0">
                  <c:v>715.25</c:v>
                </c:pt>
                <c:pt idx="1">
                  <c:v>515.25</c:v>
                </c:pt>
                <c:pt idx="2">
                  <c:v>599.75</c:v>
                </c:pt>
                <c:pt idx="3">
                  <c:v>670.5</c:v>
                </c:pt>
                <c:pt idx="4">
                  <c:v>508.5</c:v>
                </c:pt>
                <c:pt idx="5">
                  <c:v>631.5</c:v>
                </c:pt>
              </c:numCache>
            </c:numRef>
          </c:val>
        </c:ser>
        <c:ser>
          <c:idx val="5"/>
          <c:order val="5"/>
          <c:tx>
            <c:strRef>
              <c:f>'M-Inter_Download'!$G$1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'M-Inter_Download'!$G$2:$G$7</c:f>
              <c:numCache>
                <c:formatCode>General</c:formatCode>
                <c:ptCount val="6"/>
                <c:pt idx="0">
                  <c:v>396.25</c:v>
                </c:pt>
                <c:pt idx="1">
                  <c:v>393.5</c:v>
                </c:pt>
                <c:pt idx="2">
                  <c:v>643.5</c:v>
                </c:pt>
                <c:pt idx="3">
                  <c:v>300</c:v>
                </c:pt>
                <c:pt idx="4">
                  <c:v>285.75</c:v>
                </c:pt>
                <c:pt idx="5">
                  <c:v>382.33333333333331</c:v>
                </c:pt>
              </c:numCache>
            </c:numRef>
          </c:val>
        </c:ser>
        <c:ser>
          <c:idx val="6"/>
          <c:order val="6"/>
          <c:tx>
            <c:strRef>
              <c:f>'M-Inter_Download'!$H$1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'M-Inter_Download'!$H$2:$H$7</c:f>
              <c:numCache>
                <c:formatCode>General</c:formatCode>
                <c:ptCount val="6"/>
                <c:pt idx="0">
                  <c:v>2167.25</c:v>
                </c:pt>
                <c:pt idx="1">
                  <c:v>1236.5</c:v>
                </c:pt>
                <c:pt idx="2">
                  <c:v>401.75</c:v>
                </c:pt>
                <c:pt idx="3">
                  <c:v>1583.5</c:v>
                </c:pt>
                <c:pt idx="4">
                  <c:v>1622</c:v>
                </c:pt>
                <c:pt idx="5">
                  <c:v>914.5</c:v>
                </c:pt>
              </c:numCache>
            </c:numRef>
          </c:val>
        </c:ser>
        <c:ser>
          <c:idx val="7"/>
          <c:order val="7"/>
          <c:tx>
            <c:strRef>
              <c:f>'M-Inter_Download'!$I$1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'M-Inter_Download'!$I$2:$I$7</c:f>
              <c:numCache>
                <c:formatCode>General</c:formatCode>
                <c:ptCount val="6"/>
                <c:pt idx="0">
                  <c:v>375.2</c:v>
                </c:pt>
                <c:pt idx="1">
                  <c:v>1226.8</c:v>
                </c:pt>
                <c:pt idx="2">
                  <c:v>1681.2</c:v>
                </c:pt>
                <c:pt idx="3">
                  <c:v>1242.2</c:v>
                </c:pt>
                <c:pt idx="4">
                  <c:v>1121</c:v>
                </c:pt>
                <c:pt idx="5">
                  <c:v>1194.8</c:v>
                </c:pt>
              </c:numCache>
            </c:numRef>
          </c:val>
        </c:ser>
        <c:ser>
          <c:idx val="8"/>
          <c:order val="8"/>
          <c:tx>
            <c:strRef>
              <c:f>'M-Inter_Download'!$J$1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'M-Inter_Download'!$J$2:$J$7</c:f>
              <c:numCache>
                <c:formatCode>General</c:formatCode>
                <c:ptCount val="6"/>
                <c:pt idx="0">
                  <c:v>1119.5</c:v>
                </c:pt>
                <c:pt idx="1">
                  <c:v>1354.75</c:v>
                </c:pt>
                <c:pt idx="2">
                  <c:v>1347</c:v>
                </c:pt>
                <c:pt idx="3">
                  <c:v>866</c:v>
                </c:pt>
                <c:pt idx="4">
                  <c:v>1440.75</c:v>
                </c:pt>
                <c:pt idx="5">
                  <c:v>1016.5</c:v>
                </c:pt>
              </c:numCache>
            </c:numRef>
          </c:val>
        </c:ser>
        <c:ser>
          <c:idx val="9"/>
          <c:order val="9"/>
          <c:tx>
            <c:strRef>
              <c:f>'M-Inter_Download'!$K$1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'M-Inter_Download'!$K$2:$K$7</c:f>
              <c:numCache>
                <c:formatCode>General</c:formatCode>
                <c:ptCount val="6"/>
                <c:pt idx="0">
                  <c:v>1418.5</c:v>
                </c:pt>
                <c:pt idx="1">
                  <c:v>1619.75</c:v>
                </c:pt>
                <c:pt idx="2">
                  <c:v>1677.75</c:v>
                </c:pt>
                <c:pt idx="3">
                  <c:v>1623.75</c:v>
                </c:pt>
                <c:pt idx="4">
                  <c:v>963</c:v>
                </c:pt>
                <c:pt idx="5">
                  <c:v>1781.25</c:v>
                </c:pt>
              </c:numCache>
            </c:numRef>
          </c:val>
        </c:ser>
        <c:ser>
          <c:idx val="10"/>
          <c:order val="10"/>
          <c:tx>
            <c:strRef>
              <c:f>'M-Inter_Download'!$L$1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'M-Inter_Download'!$L$2:$L$7</c:f>
              <c:numCache>
                <c:formatCode>General</c:formatCode>
                <c:ptCount val="6"/>
                <c:pt idx="0">
                  <c:v>3277.75</c:v>
                </c:pt>
                <c:pt idx="1">
                  <c:v>1961.25</c:v>
                </c:pt>
                <c:pt idx="2">
                  <c:v>2497.5</c:v>
                </c:pt>
                <c:pt idx="3">
                  <c:v>1312.5</c:v>
                </c:pt>
                <c:pt idx="4">
                  <c:v>744.25</c:v>
                </c:pt>
                <c:pt idx="5">
                  <c:v>666.75</c:v>
                </c:pt>
              </c:numCache>
            </c:numRef>
          </c:val>
        </c:ser>
        <c:ser>
          <c:idx val="11"/>
          <c:order val="11"/>
          <c:tx>
            <c:strRef>
              <c:f>'M-Inter_Download'!$M$1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'M-Inter_Download'!$M$2:$M$7</c:f>
              <c:numCache>
                <c:formatCode>General</c:formatCode>
                <c:ptCount val="6"/>
                <c:pt idx="0">
                  <c:v>2113</c:v>
                </c:pt>
                <c:pt idx="1">
                  <c:v>2097.8571428571427</c:v>
                </c:pt>
                <c:pt idx="2">
                  <c:v>2045.8571428571429</c:v>
                </c:pt>
                <c:pt idx="3">
                  <c:v>2097.4285714285716</c:v>
                </c:pt>
                <c:pt idx="4">
                  <c:v>1810.7142857142858</c:v>
                </c:pt>
                <c:pt idx="5">
                  <c:v>1710.8571428571429</c:v>
                </c:pt>
              </c:numCache>
            </c:numRef>
          </c:val>
        </c:ser>
        <c:ser>
          <c:idx val="12"/>
          <c:order val="12"/>
          <c:tx>
            <c:strRef>
              <c:f>'M-Inter_Download'!$N$1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'M-Inter_Download'!$N$2:$N$7</c:f>
              <c:numCache>
                <c:formatCode>General</c:formatCode>
                <c:ptCount val="6"/>
                <c:pt idx="0">
                  <c:v>830</c:v>
                </c:pt>
                <c:pt idx="1">
                  <c:v>1294</c:v>
                </c:pt>
                <c:pt idx="2">
                  <c:v>1655</c:v>
                </c:pt>
                <c:pt idx="3">
                  <c:v>1354.4</c:v>
                </c:pt>
                <c:pt idx="4">
                  <c:v>888.6</c:v>
                </c:pt>
                <c:pt idx="5">
                  <c:v>745.8</c:v>
                </c:pt>
              </c:numCache>
            </c:numRef>
          </c:val>
        </c:ser>
        <c:ser>
          <c:idx val="13"/>
          <c:order val="13"/>
          <c:tx>
            <c:strRef>
              <c:f>'M-Inter_Download'!$O$1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'M-Inter_Download'!$O$2:$O$7</c:f>
              <c:numCache>
                <c:formatCode>General</c:formatCode>
                <c:ptCount val="6"/>
                <c:pt idx="0">
                  <c:v>2651.75</c:v>
                </c:pt>
                <c:pt idx="1">
                  <c:v>3426.75</c:v>
                </c:pt>
                <c:pt idx="2">
                  <c:v>3278</c:v>
                </c:pt>
                <c:pt idx="3">
                  <c:v>3262.75</c:v>
                </c:pt>
                <c:pt idx="4">
                  <c:v>2837</c:v>
                </c:pt>
                <c:pt idx="5">
                  <c:v>2787</c:v>
                </c:pt>
              </c:numCache>
            </c:numRef>
          </c:val>
        </c:ser>
        <c:ser>
          <c:idx val="14"/>
          <c:order val="14"/>
          <c:tx>
            <c:strRef>
              <c:f>'M-Inter_Download'!$P$1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'M-Inter_Download'!$P$2:$P$7</c:f>
              <c:numCache>
                <c:formatCode>General</c:formatCode>
                <c:ptCount val="6"/>
                <c:pt idx="0">
                  <c:v>847.6</c:v>
                </c:pt>
                <c:pt idx="1">
                  <c:v>849.2</c:v>
                </c:pt>
                <c:pt idx="2">
                  <c:v>952.8</c:v>
                </c:pt>
                <c:pt idx="3">
                  <c:v>1173.5999999999999</c:v>
                </c:pt>
                <c:pt idx="4">
                  <c:v>787.6</c:v>
                </c:pt>
                <c:pt idx="5">
                  <c:v>838.6</c:v>
                </c:pt>
              </c:numCache>
            </c:numRef>
          </c:val>
        </c:ser>
        <c:ser>
          <c:idx val="15"/>
          <c:order val="15"/>
          <c:tx>
            <c:strRef>
              <c:f>'M-Inter_Download'!$Q$1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spPr>
            <a:ln>
              <a:solidFill>
                <a:srgbClr val="3F3151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'M-Inter_Download'!$Q$2:$Q$7</c:f>
              <c:numCache>
                <c:formatCode>General</c:formatCode>
                <c:ptCount val="6"/>
                <c:pt idx="0">
                  <c:v>339.6</c:v>
                </c:pt>
                <c:pt idx="1">
                  <c:v>188.4</c:v>
                </c:pt>
                <c:pt idx="2">
                  <c:v>273.39999999999998</c:v>
                </c:pt>
                <c:pt idx="3">
                  <c:v>216.2</c:v>
                </c:pt>
                <c:pt idx="4">
                  <c:v>252</c:v>
                </c:pt>
                <c:pt idx="5">
                  <c:v>124</c:v>
                </c:pt>
              </c:numCache>
            </c:numRef>
          </c:val>
        </c:ser>
        <c:ser>
          <c:idx val="16"/>
          <c:order val="16"/>
          <c:tx>
            <c:strRef>
              <c:f>'M-Inter_Download'!$R$1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spPr>
            <a:ln>
              <a:solidFill>
                <a:srgbClr val="60497B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'M-Inter_Download'!$R$2:$R$7</c:f>
              <c:numCache>
                <c:formatCode>General</c:formatCode>
                <c:ptCount val="6"/>
                <c:pt idx="0">
                  <c:v>375.4</c:v>
                </c:pt>
                <c:pt idx="1">
                  <c:v>75</c:v>
                </c:pt>
                <c:pt idx="2">
                  <c:v>108.2</c:v>
                </c:pt>
                <c:pt idx="3">
                  <c:v>221.2</c:v>
                </c:pt>
                <c:pt idx="4">
                  <c:v>97.6</c:v>
                </c:pt>
                <c:pt idx="5">
                  <c:v>131</c:v>
                </c:pt>
              </c:numCache>
            </c:numRef>
          </c:val>
        </c:ser>
        <c:ser>
          <c:idx val="17"/>
          <c:order val="17"/>
          <c:tx>
            <c:strRef>
              <c:f>'M-Inter_Download'!$S$1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spPr>
            <a:ln>
              <a:solidFill>
                <a:srgbClr val="CCC0DA"/>
              </a:solidFill>
              <a:prstDash val="solid"/>
            </a:ln>
          </c:spPr>
          <c:marker>
            <c:symbol val="none"/>
          </c:marker>
          <c:cat>
            <c:strRef>
              <c:f>'M-Inter_Download'!$A$2:$A$7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'M-Inter_Download'!$S$2:$S$7</c:f>
              <c:numCache>
                <c:formatCode>General</c:formatCode>
                <c:ptCount val="6"/>
                <c:pt idx="0">
                  <c:v>798.75</c:v>
                </c:pt>
                <c:pt idx="1">
                  <c:v>198.75</c:v>
                </c:pt>
                <c:pt idx="2">
                  <c:v>465.25</c:v>
                </c:pt>
                <c:pt idx="3">
                  <c:v>282</c:v>
                </c:pt>
                <c:pt idx="4">
                  <c:v>500.5</c:v>
                </c:pt>
                <c:pt idx="5">
                  <c:v>174</c:v>
                </c:pt>
              </c:numCache>
            </c:numRef>
          </c:val>
        </c:ser>
        <c:marker val="1"/>
        <c:axId val="85801216"/>
        <c:axId val="85807104"/>
      </c:lineChart>
      <c:catAx>
        <c:axId val="85801216"/>
        <c:scaling>
          <c:orientation val="minMax"/>
        </c:scaling>
        <c:axPos val="b"/>
        <c:tickLblPos val="nextTo"/>
        <c:crossAx val="85807104"/>
        <c:crosses val="autoZero"/>
        <c:auto val="1"/>
        <c:lblAlgn val="ctr"/>
        <c:lblOffset val="100"/>
      </c:catAx>
      <c:valAx>
        <c:axId val="85807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Download (kbps)</a:t>
                </a:r>
              </a:p>
            </c:rich>
          </c:tx>
          <c:layout/>
        </c:title>
        <c:numFmt formatCode="General" sourceLinked="1"/>
        <c:tickLblPos val="nextTo"/>
        <c:crossAx val="858012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1413464646805991E-2"/>
          <c:y val="0.67763855741182799"/>
          <c:w val="0.97174868764103195"/>
          <c:h val="0.30997203064414114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311623229458052"/>
          <c:y val="3.6802306036327802E-2"/>
          <c:w val="0.8640470296220446"/>
          <c:h val="0.56274025561840657"/>
        </c:manualLayout>
      </c:layout>
      <c:lineChart>
        <c:grouping val="standard"/>
        <c:ser>
          <c:idx val="0"/>
          <c:order val="0"/>
          <c:tx>
            <c:strRef>
              <c:f>'M-Inter_Download'!$B$11</c:f>
              <c:strCache>
                <c:ptCount val="1"/>
                <c:pt idx="0">
                  <c:v>Banglalion (512kbps)-Dhaka,BD</c:v>
                </c:pt>
              </c:strCache>
            </c:strRef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'M-Inter_Download'!$B$12:$B$17</c:f>
              <c:numCache>
                <c:formatCode>@</c:formatCode>
                <c:ptCount val="6"/>
                <c:pt idx="0">
                  <c:v>95.947265625</c:v>
                </c:pt>
                <c:pt idx="1">
                  <c:v>96.435546875</c:v>
                </c:pt>
                <c:pt idx="2">
                  <c:v>96.435546875</c:v>
                </c:pt>
                <c:pt idx="3">
                  <c:v>92.28515625</c:v>
                </c:pt>
                <c:pt idx="4">
                  <c:v>87.548828125</c:v>
                </c:pt>
                <c:pt idx="5">
                  <c:v>88.525390625</c:v>
                </c:pt>
              </c:numCache>
            </c:numRef>
          </c:val>
        </c:ser>
        <c:ser>
          <c:idx val="1"/>
          <c:order val="1"/>
          <c:tx>
            <c:strRef>
              <c:f>'M-Inter_Download'!$C$11</c:f>
              <c:strCache>
                <c:ptCount val="1"/>
                <c:pt idx="0">
                  <c:v>Qubee (1Mbps)-Dhaka,BD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'M-Inter_Download'!$C$12:$C$17</c:f>
              <c:numCache>
                <c:formatCode>@</c:formatCode>
                <c:ptCount val="6"/>
                <c:pt idx="0">
                  <c:v>93.1884765625</c:v>
                </c:pt>
                <c:pt idx="1">
                  <c:v>93.408203125</c:v>
                </c:pt>
                <c:pt idx="2">
                  <c:v>87.158203125</c:v>
                </c:pt>
                <c:pt idx="3">
                  <c:v>91.1376953125</c:v>
                </c:pt>
                <c:pt idx="4">
                  <c:v>93.6767578125</c:v>
                </c:pt>
                <c:pt idx="5">
                  <c:v>73.7548828125</c:v>
                </c:pt>
              </c:numCache>
            </c:numRef>
          </c:val>
        </c:ser>
        <c:ser>
          <c:idx val="2"/>
          <c:order val="2"/>
          <c:tx>
            <c:strRef>
              <c:f>'M-Inter_Download'!$D$11</c:f>
              <c:strCache>
                <c:ptCount val="1"/>
                <c:pt idx="0">
                  <c:v>Grameenphone (512kbps)-Dhaka,BD</c:v>
                </c:pt>
              </c:strCache>
            </c:strRef>
          </c:tx>
          <c:spPr>
            <a:ln>
              <a:solidFill>
                <a:srgbClr val="9BBB59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'M-Inter_Download'!$D$12:$D$17</c:f>
              <c:numCache>
                <c:formatCode>@</c:formatCode>
                <c:ptCount val="6"/>
                <c:pt idx="0">
                  <c:v>108.3984375</c:v>
                </c:pt>
                <c:pt idx="1">
                  <c:v>106.884765625</c:v>
                </c:pt>
                <c:pt idx="2">
                  <c:v>103.173828125</c:v>
                </c:pt>
                <c:pt idx="3">
                  <c:v>106.4453125</c:v>
                </c:pt>
                <c:pt idx="4">
                  <c:v>93.84765625</c:v>
                </c:pt>
                <c:pt idx="5">
                  <c:v>23.193359375</c:v>
                </c:pt>
              </c:numCache>
            </c:numRef>
          </c:val>
        </c:ser>
        <c:ser>
          <c:idx val="3"/>
          <c:order val="3"/>
          <c:tx>
            <c:strRef>
              <c:f>'M-Inter_Download'!$E$11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'M-Inter_Download'!$E$12:$E$17</c:f>
              <c:numCache>
                <c:formatCode>@</c:formatCode>
                <c:ptCount val="6"/>
                <c:pt idx="0">
                  <c:v>42.0654296875</c:v>
                </c:pt>
                <c:pt idx="1">
                  <c:v>24.1943359375</c:v>
                </c:pt>
                <c:pt idx="2">
                  <c:v>5.078125</c:v>
                </c:pt>
                <c:pt idx="3">
                  <c:v>24.12109375</c:v>
                </c:pt>
                <c:pt idx="4">
                  <c:v>26.69677734375</c:v>
                </c:pt>
                <c:pt idx="5">
                  <c:v>5.74951171875</c:v>
                </c:pt>
              </c:numCache>
            </c:numRef>
          </c:val>
        </c:ser>
        <c:ser>
          <c:idx val="4"/>
          <c:order val="4"/>
          <c:tx>
            <c:strRef>
              <c:f>'M-Inter_Download'!$F$11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'M-Inter_Download'!$F$12:$F$17</c:f>
              <c:numCache>
                <c:formatCode>@</c:formatCode>
                <c:ptCount val="6"/>
                <c:pt idx="0">
                  <c:v>11.26590851814516</c:v>
                </c:pt>
                <c:pt idx="1">
                  <c:v>8.1157069052419359</c:v>
                </c:pt>
                <c:pt idx="2">
                  <c:v>9.446667086693548</c:v>
                </c:pt>
                <c:pt idx="3">
                  <c:v>10.561050907258064</c:v>
                </c:pt>
                <c:pt idx="4">
                  <c:v>8.009387600806452</c:v>
                </c:pt>
                <c:pt idx="5">
                  <c:v>9.9467615927419359</c:v>
                </c:pt>
              </c:numCache>
            </c:numRef>
          </c:val>
        </c:ser>
        <c:ser>
          <c:idx val="5"/>
          <c:order val="5"/>
          <c:tx>
            <c:strRef>
              <c:f>'M-Inter_Download'!$G$11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'M-Inter_Download'!$G$12:$G$17</c:f>
              <c:numCache>
                <c:formatCode>@</c:formatCode>
                <c:ptCount val="6"/>
                <c:pt idx="0">
                  <c:v>9.674072265625</c:v>
                </c:pt>
                <c:pt idx="1">
                  <c:v>9.60693359375</c:v>
                </c:pt>
                <c:pt idx="2">
                  <c:v>15.71044921875</c:v>
                </c:pt>
                <c:pt idx="3">
                  <c:v>7.32421875</c:v>
                </c:pt>
                <c:pt idx="4">
                  <c:v>6.976318359375</c:v>
                </c:pt>
                <c:pt idx="5">
                  <c:v>9.3343098958333321</c:v>
                </c:pt>
              </c:numCache>
            </c:numRef>
          </c:val>
        </c:ser>
        <c:ser>
          <c:idx val="6"/>
          <c:order val="6"/>
          <c:tx>
            <c:strRef>
              <c:f>'M-Inter_Download'!$H$11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'M-Inter_Download'!$H$12:$H$17</c:f>
              <c:numCache>
                <c:formatCode>@</c:formatCode>
                <c:ptCount val="6"/>
                <c:pt idx="0">
                  <c:v>52.911376953125</c:v>
                </c:pt>
                <c:pt idx="1">
                  <c:v>30.18798828125</c:v>
                </c:pt>
                <c:pt idx="2">
                  <c:v>9.808349609375</c:v>
                </c:pt>
                <c:pt idx="3">
                  <c:v>38.65966796875</c:v>
                </c:pt>
                <c:pt idx="4">
                  <c:v>39.599609375</c:v>
                </c:pt>
                <c:pt idx="5">
                  <c:v>22.32666015625</c:v>
                </c:pt>
              </c:numCache>
            </c:numRef>
          </c:val>
        </c:ser>
        <c:ser>
          <c:idx val="7"/>
          <c:order val="7"/>
          <c:tx>
            <c:strRef>
              <c:f>'M-Inter_Download'!$I$11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'M-Inter_Download'!$I$12:$I$17</c:f>
              <c:numCache>
                <c:formatCode>@</c:formatCode>
                <c:ptCount val="6"/>
                <c:pt idx="0">
                  <c:v>5.234375</c:v>
                </c:pt>
                <c:pt idx="1">
                  <c:v>17.114955357142854</c:v>
                </c:pt>
                <c:pt idx="2">
                  <c:v>23.454241071428573</c:v>
                </c:pt>
                <c:pt idx="3">
                  <c:v>17.329799107142858</c:v>
                </c:pt>
                <c:pt idx="4">
                  <c:v>15.638950892857142</c:v>
                </c:pt>
                <c:pt idx="5">
                  <c:v>16.668526785714285</c:v>
                </c:pt>
              </c:numCache>
            </c:numRef>
          </c:val>
        </c:ser>
        <c:ser>
          <c:idx val="8"/>
          <c:order val="8"/>
          <c:tx>
            <c:strRef>
              <c:f>'M-Inter_Download'!$J$11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'M-Inter_Download'!$J$12:$J$17</c:f>
              <c:numCache>
                <c:formatCode>@</c:formatCode>
                <c:ptCount val="6"/>
                <c:pt idx="0">
                  <c:v>109.326171875</c:v>
                </c:pt>
                <c:pt idx="1">
                  <c:v>132.2998046875</c:v>
                </c:pt>
                <c:pt idx="2">
                  <c:v>131.54296875</c:v>
                </c:pt>
                <c:pt idx="3">
                  <c:v>84.5703125</c:v>
                </c:pt>
                <c:pt idx="4">
                  <c:v>140.6982421875</c:v>
                </c:pt>
                <c:pt idx="5">
                  <c:v>99.267578125</c:v>
                </c:pt>
              </c:numCache>
            </c:numRef>
          </c:val>
        </c:ser>
        <c:ser>
          <c:idx val="9"/>
          <c:order val="9"/>
          <c:tx>
            <c:strRef>
              <c:f>'M-Inter_Download'!$K$11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'M-Inter_Download'!$K$12:$K$17</c:f>
              <c:numCache>
                <c:formatCode>@</c:formatCode>
                <c:ptCount val="6"/>
                <c:pt idx="0">
                  <c:v>19.239637586805554</c:v>
                </c:pt>
                <c:pt idx="1">
                  <c:v>21.969265407986111</c:v>
                </c:pt>
                <c:pt idx="2">
                  <c:v>22.755940755208332</c:v>
                </c:pt>
                <c:pt idx="3">
                  <c:v>22.023518880208332</c:v>
                </c:pt>
                <c:pt idx="4">
                  <c:v>13.0615234375</c:v>
                </c:pt>
                <c:pt idx="5">
                  <c:v>24.159749348958332</c:v>
                </c:pt>
              </c:numCache>
            </c:numRef>
          </c:val>
        </c:ser>
        <c:ser>
          <c:idx val="10"/>
          <c:order val="10"/>
          <c:tx>
            <c:strRef>
              <c:f>'M-Inter_Download'!$L$11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'M-Inter_Download'!$L$12:$L$17</c:f>
              <c:numCache>
                <c:formatCode>@</c:formatCode>
                <c:ptCount val="6"/>
                <c:pt idx="0">
                  <c:v>34.418577788978496</c:v>
                </c:pt>
                <c:pt idx="1">
                  <c:v>20.594443044354836</c:v>
                </c:pt>
                <c:pt idx="2">
                  <c:v>26.225428427419352</c:v>
                </c:pt>
                <c:pt idx="3">
                  <c:v>13.782132056451612</c:v>
                </c:pt>
                <c:pt idx="4">
                  <c:v>7.8151251680107521</c:v>
                </c:pt>
                <c:pt idx="5">
                  <c:v>7.001323084677419</c:v>
                </c:pt>
              </c:numCache>
            </c:numRef>
          </c:val>
        </c:ser>
        <c:ser>
          <c:idx val="11"/>
          <c:order val="11"/>
          <c:tx>
            <c:strRef>
              <c:f>'M-Inter_Download'!$M$11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'M-Inter_Download'!$M$12:$M$17</c:f>
              <c:numCache>
                <c:formatCode>@</c:formatCode>
                <c:ptCount val="6"/>
                <c:pt idx="0">
                  <c:v>95.531322337962948</c:v>
                </c:pt>
                <c:pt idx="1">
                  <c:v>94.846695188492049</c:v>
                </c:pt>
                <c:pt idx="2">
                  <c:v>92.495711392195773</c:v>
                </c:pt>
                <c:pt idx="3">
                  <c:v>94.827318948412696</c:v>
                </c:pt>
                <c:pt idx="4">
                  <c:v>81.864614335317455</c:v>
                </c:pt>
                <c:pt idx="5">
                  <c:v>77.349950396825392</c:v>
                </c:pt>
              </c:numCache>
            </c:numRef>
          </c:val>
        </c:ser>
        <c:ser>
          <c:idx val="12"/>
          <c:order val="12"/>
          <c:tx>
            <c:strRef>
              <c:f>'M-Inter_Download'!$N$11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'M-Inter_Download'!$N$12:$N$17</c:f>
              <c:numCache>
                <c:formatCode>@</c:formatCode>
                <c:ptCount val="6"/>
                <c:pt idx="0">
                  <c:v>11.257595486111111</c:v>
                </c:pt>
                <c:pt idx="1">
                  <c:v>17.550998263888889</c:v>
                </c:pt>
                <c:pt idx="2">
                  <c:v>22.447374131944446</c:v>
                </c:pt>
                <c:pt idx="3">
                  <c:v>18.370225694444446</c:v>
                </c:pt>
                <c:pt idx="4">
                  <c:v>12.052408854166668</c:v>
                </c:pt>
                <c:pt idx="5">
                  <c:v>10.115559895833332</c:v>
                </c:pt>
              </c:numCache>
            </c:numRef>
          </c:val>
        </c:ser>
        <c:ser>
          <c:idx val="13"/>
          <c:order val="13"/>
          <c:tx>
            <c:strRef>
              <c:f>'M-Inter_Download'!$O$11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'M-Inter_Download'!$O$12:$O$17</c:f>
              <c:numCache>
                <c:formatCode>@</c:formatCode>
                <c:ptCount val="6"/>
                <c:pt idx="0">
                  <c:v>71.933322482638886</c:v>
                </c:pt>
                <c:pt idx="1">
                  <c:v>92.95654296875</c:v>
                </c:pt>
                <c:pt idx="2">
                  <c:v>88.921440972222214</c:v>
                </c:pt>
                <c:pt idx="3">
                  <c:v>88.507758246527786</c:v>
                </c:pt>
                <c:pt idx="4">
                  <c:v>76.958550347222214</c:v>
                </c:pt>
                <c:pt idx="5">
                  <c:v>75.602213541666657</c:v>
                </c:pt>
              </c:numCache>
            </c:numRef>
          </c:val>
        </c:ser>
        <c:ser>
          <c:idx val="14"/>
          <c:order val="14"/>
          <c:tx>
            <c:strRef>
              <c:f>'M-Inter_Download'!$P$11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'M-Inter_Download'!$P$12:$P$17</c:f>
              <c:numCache>
                <c:formatCode>@</c:formatCode>
                <c:ptCount val="6"/>
                <c:pt idx="0">
                  <c:v>22.992621527777779</c:v>
                </c:pt>
                <c:pt idx="1">
                  <c:v>23.036024305555554</c:v>
                </c:pt>
                <c:pt idx="2">
                  <c:v>25.846354166666664</c:v>
                </c:pt>
                <c:pt idx="3">
                  <c:v>31.835937499999993</c:v>
                </c:pt>
                <c:pt idx="4">
                  <c:v>21.365017361111111</c:v>
                </c:pt>
                <c:pt idx="5">
                  <c:v>22.748480902777779</c:v>
                </c:pt>
              </c:numCache>
            </c:numRef>
          </c:val>
        </c:ser>
        <c:ser>
          <c:idx val="15"/>
          <c:order val="15"/>
          <c:tx>
            <c:strRef>
              <c:f>'M-Inter_Download'!$Q$11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spPr>
            <a:ln>
              <a:solidFill>
                <a:srgbClr val="3F3151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'M-Inter_Download'!$Q$12:$Q$17</c:f>
              <c:numCache>
                <c:formatCode>@</c:formatCode>
                <c:ptCount val="6"/>
                <c:pt idx="0">
                  <c:v>4.606119791666667</c:v>
                </c:pt>
                <c:pt idx="1">
                  <c:v>2.555338541666667</c:v>
                </c:pt>
                <c:pt idx="2">
                  <c:v>3.7082248263888888</c:v>
                </c:pt>
                <c:pt idx="3">
                  <c:v>2.9324001736111107</c:v>
                </c:pt>
                <c:pt idx="4">
                  <c:v>3.41796875</c:v>
                </c:pt>
                <c:pt idx="5">
                  <c:v>1.6818576388888888</c:v>
                </c:pt>
              </c:numCache>
            </c:numRef>
          </c:val>
        </c:ser>
        <c:ser>
          <c:idx val="16"/>
          <c:order val="16"/>
          <c:tx>
            <c:strRef>
              <c:f>'M-Inter_Download'!$R$11</c:f>
              <c:strCache>
                <c:ptCount val="1"/>
                <c:pt idx="0">
                  <c:v>Globe Tattoo Stick (3.6 Mbps)-Manila,PH</c:v>
                </c:pt>
              </c:strCache>
            </c:strRef>
          </c:tx>
          <c:spPr>
            <a:ln>
              <a:solidFill>
                <a:srgbClr val="60497B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'M-Inter_Download'!$R$12:$R$17</c:f>
              <c:numCache>
                <c:formatCode>@</c:formatCode>
                <c:ptCount val="6"/>
                <c:pt idx="0">
                  <c:v>5.0916883680555554</c:v>
                </c:pt>
                <c:pt idx="1">
                  <c:v>1.0172526041666665</c:v>
                </c:pt>
                <c:pt idx="2">
                  <c:v>1.4675564236111112</c:v>
                </c:pt>
                <c:pt idx="3">
                  <c:v>3.0002170138888888</c:v>
                </c:pt>
                <c:pt idx="4">
                  <c:v>1.3237847222222221</c:v>
                </c:pt>
                <c:pt idx="5">
                  <c:v>1.7768012152777777</c:v>
                </c:pt>
              </c:numCache>
            </c:numRef>
          </c:val>
        </c:ser>
        <c:ser>
          <c:idx val="17"/>
          <c:order val="17"/>
          <c:tx>
            <c:strRef>
              <c:f>'M-Inter_Download'!$S$11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spPr>
            <a:ln>
              <a:solidFill>
                <a:srgbClr val="CCC0DA"/>
              </a:solidFill>
              <a:prstDash val="solid"/>
            </a:ln>
          </c:spPr>
          <c:marker>
            <c:symbol val="none"/>
          </c:marker>
          <c:cat>
            <c:strRef>
              <c:f>'M-Inter_Download'!$A$12:$A$17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'M-Inter_Download'!$S$12:$S$17</c:f>
              <c:numCache>
                <c:formatCode>@</c:formatCode>
                <c:ptCount val="6"/>
                <c:pt idx="0">
                  <c:v>21.66748046875</c:v>
                </c:pt>
                <c:pt idx="1">
                  <c:v>5.391438802083333</c:v>
                </c:pt>
                <c:pt idx="2">
                  <c:v>12.620713975694445</c:v>
                </c:pt>
                <c:pt idx="3">
                  <c:v>7.649739583333333</c:v>
                </c:pt>
                <c:pt idx="4">
                  <c:v>13.576931423611111</c:v>
                </c:pt>
                <c:pt idx="5">
                  <c:v>4.720052083333333</c:v>
                </c:pt>
              </c:numCache>
            </c:numRef>
          </c:val>
        </c:ser>
        <c:marker val="1"/>
        <c:axId val="87365120"/>
        <c:axId val="87366656"/>
      </c:lineChart>
      <c:catAx>
        <c:axId val="87365120"/>
        <c:scaling>
          <c:orientation val="minMax"/>
        </c:scaling>
        <c:axPos val="b"/>
        <c:tickLblPos val="nextTo"/>
        <c:crossAx val="87366656"/>
        <c:crosses val="autoZero"/>
        <c:auto val="1"/>
        <c:lblAlgn val="ctr"/>
        <c:lblOffset val="100"/>
      </c:catAx>
      <c:valAx>
        <c:axId val="87366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vs Advertised (%)</a:t>
                </a:r>
              </a:p>
            </c:rich>
          </c:tx>
          <c:layout/>
        </c:title>
        <c:numFmt formatCode="@" sourceLinked="1"/>
        <c:tickLblPos val="nextTo"/>
        <c:crossAx val="8736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1593817962590282E-2"/>
          <c:y val="0.6933912870079787"/>
          <c:w val="0.96262637854124733"/>
          <c:h val="0.29703607305650037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156582538542929"/>
          <c:y val="3.6802306036327802E-2"/>
          <c:w val="0.85559743653119691"/>
          <c:h val="0.5561107143826588"/>
        </c:manualLayout>
      </c:layout>
      <c:lineChart>
        <c:grouping val="standard"/>
        <c:ser>
          <c:idx val="0"/>
          <c:order val="0"/>
          <c:tx>
            <c:strRef>
              <c:f>'M-kbps_USD'!$B$10</c:f>
              <c:strCache>
                <c:ptCount val="1"/>
                <c:pt idx="0">
                  <c:v>Banglalion (512kbps)-Dhaka,BD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'M-kbps_USD'!$B$11:$B$16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'M-kbps_USD'!$C$10</c:f>
              <c:strCache>
                <c:ptCount val="1"/>
                <c:pt idx="0">
                  <c:v>Qubee (1Mbps)-Dhaka,BD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'M-kbps_USD'!$C$11:$C$16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tx>
            <c:strRef>
              <c:f>'M-kbps_USD'!$D$10</c:f>
              <c:strCache>
                <c:ptCount val="1"/>
                <c:pt idx="0">
                  <c:v>Grameenphone (512kbps)-Dhaka,BD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'M-kbps_USD'!$D$11:$D$16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tx>
            <c:strRef>
              <c:f>'M-kbps_USD'!$E$10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'M-kbps_USD'!$E$11:$E$16</c:f>
              <c:numCache>
                <c:formatCode>General</c:formatCode>
                <c:ptCount val="6"/>
                <c:pt idx="0">
                  <c:v>110.647614</c:v>
                </c:pt>
                <c:pt idx="1">
                  <c:v>63.640038000000004</c:v>
                </c:pt>
                <c:pt idx="2">
                  <c:v>13.357343999999999</c:v>
                </c:pt>
                <c:pt idx="3">
                  <c:v>63.447384</c:v>
                </c:pt>
                <c:pt idx="4">
                  <c:v>70.222383000000008</c:v>
                </c:pt>
                <c:pt idx="5">
                  <c:v>15.123339</c:v>
                </c:pt>
              </c:numCache>
            </c:numRef>
          </c:val>
        </c:ser>
        <c:ser>
          <c:idx val="4"/>
          <c:order val="4"/>
          <c:tx>
            <c:strRef>
              <c:f>'M-kbps_USD'!$F$10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'M-kbps_USD'!$F$11:$F$16</c:f>
              <c:numCache>
                <c:formatCode>General</c:formatCode>
                <c:ptCount val="6"/>
                <c:pt idx="0">
                  <c:v>58.180437699999999</c:v>
                </c:pt>
                <c:pt idx="1">
                  <c:v>41.911877699999998</c:v>
                </c:pt>
                <c:pt idx="2">
                  <c:v>48.785344299999998</c:v>
                </c:pt>
                <c:pt idx="3">
                  <c:v>54.540347399999995</c:v>
                </c:pt>
                <c:pt idx="4">
                  <c:v>41.362813799999998</c:v>
                </c:pt>
                <c:pt idx="5">
                  <c:v>51.367978199999996</c:v>
                </c:pt>
              </c:numCache>
            </c:numRef>
          </c:val>
        </c:ser>
        <c:ser>
          <c:idx val="5"/>
          <c:order val="5"/>
          <c:tx>
            <c:strRef>
              <c:f>'M-kbps_USD'!$G$10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'M-kbps_USD'!$G$11:$G$16</c:f>
              <c:numCache>
                <c:formatCode>General</c:formatCode>
                <c:ptCount val="6"/>
                <c:pt idx="0">
                  <c:v>25.446382500000002</c:v>
                </c:pt>
                <c:pt idx="1">
                  <c:v>25.269783</c:v>
                </c:pt>
                <c:pt idx="2">
                  <c:v>41.324283000000001</c:v>
                </c:pt>
                <c:pt idx="3">
                  <c:v>19.2654</c:v>
                </c:pt>
                <c:pt idx="4">
                  <c:v>18.350293499999999</c:v>
                </c:pt>
                <c:pt idx="5">
                  <c:v>24.552682000000001</c:v>
                </c:pt>
              </c:numCache>
            </c:numRef>
          </c:val>
        </c:ser>
        <c:ser>
          <c:idx val="6"/>
          <c:order val="6"/>
          <c:tx>
            <c:strRef>
              <c:f>'M-kbps_USD'!$H$10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A81BD"/>
              </a:solidFill>
              <a:prstDash val="dash"/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'M-kbps_USD'!$H$11:$H$16</c:f>
              <c:numCache>
                <c:formatCode>General</c:formatCode>
                <c:ptCount val="6"/>
                <c:pt idx="0">
                  <c:v>139.17646049999999</c:v>
                </c:pt>
                <c:pt idx="1">
                  <c:v>79.405557000000002</c:v>
                </c:pt>
                <c:pt idx="2">
                  <c:v>25.799581500000002</c:v>
                </c:pt>
                <c:pt idx="3">
                  <c:v>101.68920300000001</c:v>
                </c:pt>
                <c:pt idx="4">
                  <c:v>104.161596</c:v>
                </c:pt>
                <c:pt idx="5">
                  <c:v>58.727361000000002</c:v>
                </c:pt>
              </c:numCache>
            </c:numRef>
          </c:val>
        </c:ser>
        <c:ser>
          <c:idx val="7"/>
          <c:order val="7"/>
          <c:tx>
            <c:strRef>
              <c:f>'M-kbps_USD'!$I$10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'M-kbps_USD'!$I$11:$I$16</c:f>
              <c:numCache>
                <c:formatCode>General</c:formatCode>
                <c:ptCount val="6"/>
                <c:pt idx="0">
                  <c:v>57.755407676767675</c:v>
                </c:pt>
                <c:pt idx="1">
                  <c:v>188.84417414141413</c:v>
                </c:pt>
                <c:pt idx="2">
                  <c:v>258.79102181818183</c:v>
                </c:pt>
                <c:pt idx="3">
                  <c:v>191.21473191919191</c:v>
                </c:pt>
                <c:pt idx="4">
                  <c:v>172.55813434343435</c:v>
                </c:pt>
                <c:pt idx="5">
                  <c:v>183.91833979797977</c:v>
                </c:pt>
              </c:numCache>
            </c:numRef>
          </c:val>
        </c:ser>
        <c:ser>
          <c:idx val="8"/>
          <c:order val="8"/>
          <c:tx>
            <c:strRef>
              <c:f>'M-kbps_USD'!$J$10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'M-kbps_USD'!$J$11:$J$16</c:f>
              <c:numCache>
                <c:formatCode>General</c:formatCode>
                <c:ptCount val="6"/>
                <c:pt idx="0">
                  <c:v>172.32723585858585</c:v>
                </c:pt>
                <c:pt idx="1">
                  <c:v>208.53981489898987</c:v>
                </c:pt>
                <c:pt idx="2">
                  <c:v>207.34683939393938</c:v>
                </c:pt>
                <c:pt idx="3">
                  <c:v>133.30539191919192</c:v>
                </c:pt>
                <c:pt idx="4">
                  <c:v>221.77799469696967</c:v>
                </c:pt>
                <c:pt idx="5">
                  <c:v>156.47220656565656</c:v>
                </c:pt>
              </c:numCache>
            </c:numRef>
          </c:val>
        </c:ser>
        <c:ser>
          <c:idx val="9"/>
          <c:order val="9"/>
          <c:tx>
            <c:strRef>
              <c:f>'M-kbps_USD'!$K$10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'M-kbps_USD'!$K$11:$K$16</c:f>
              <c:numCache>
                <c:formatCode>General</c:formatCode>
                <c:ptCount val="6"/>
                <c:pt idx="0">
                  <c:v>68.393555827913957</c:v>
                </c:pt>
                <c:pt idx="1">
                  <c:v>78.096906628314144</c:v>
                </c:pt>
                <c:pt idx="2">
                  <c:v>80.893400275137566</c:v>
                </c:pt>
                <c:pt idx="3">
                  <c:v>78.289768259129559</c:v>
                </c:pt>
                <c:pt idx="4">
                  <c:v>46.431437618809397</c:v>
                </c:pt>
                <c:pt idx="5">
                  <c:v>85.883694972486239</c:v>
                </c:pt>
              </c:numCache>
            </c:numRef>
          </c:val>
        </c:ser>
        <c:ser>
          <c:idx val="10"/>
          <c:order val="10"/>
          <c:tx>
            <c:strRef>
              <c:f>'M-kbps_USD'!$L$10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'M-kbps_USD'!$L$11:$L$16</c:f>
              <c:numCache>
                <c:formatCode>General</c:formatCode>
                <c:ptCount val="6"/>
                <c:pt idx="0">
                  <c:v>153.89145508333334</c:v>
                </c:pt>
                <c:pt idx="1">
                  <c:v>92.081341249999994</c:v>
                </c:pt>
                <c:pt idx="2">
                  <c:v>117.25845749999999</c:v>
                </c:pt>
                <c:pt idx="3">
                  <c:v>61.6223125</c:v>
                </c:pt>
                <c:pt idx="4">
                  <c:v>34.942785583333333</c:v>
                </c:pt>
                <c:pt idx="5">
                  <c:v>31.304134749999999</c:v>
                </c:pt>
              </c:numCache>
            </c:numRef>
          </c:val>
        </c:ser>
        <c:ser>
          <c:idx val="11"/>
          <c:order val="11"/>
          <c:tx>
            <c:strRef>
              <c:f>'M-kbps_USD'!$M$10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'M-kbps_USD'!$M$11:$M$16</c:f>
              <c:numCache>
                <c:formatCode>General</c:formatCode>
                <c:ptCount val="6"/>
                <c:pt idx="0">
                  <c:v>278.4229666666667</c:v>
                </c:pt>
                <c:pt idx="1">
                  <c:v>276.42764285714287</c:v>
                </c:pt>
                <c:pt idx="2">
                  <c:v>269.57577619047623</c:v>
                </c:pt>
                <c:pt idx="3">
                  <c:v>276.37117142857147</c:v>
                </c:pt>
                <c:pt idx="4">
                  <c:v>238.59178571428575</c:v>
                </c:pt>
                <c:pt idx="5">
                  <c:v>225.43394285714288</c:v>
                </c:pt>
              </c:numCache>
            </c:numRef>
          </c:val>
        </c:ser>
        <c:ser>
          <c:idx val="12"/>
          <c:order val="12"/>
          <c:tx>
            <c:strRef>
              <c:f>'M-kbps_USD'!$N$10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'M-kbps_USD'!$N$11:$N$16</c:f>
              <c:numCache>
                <c:formatCode>General</c:formatCode>
                <c:ptCount val="6"/>
                <c:pt idx="0">
                  <c:v>113.97123157894737</c:v>
                </c:pt>
                <c:pt idx="1">
                  <c:v>177.68526947368423</c:v>
                </c:pt>
                <c:pt idx="2">
                  <c:v>227.25588947368422</c:v>
                </c:pt>
                <c:pt idx="3">
                  <c:v>185.97907957894739</c:v>
                </c:pt>
                <c:pt idx="4">
                  <c:v>122.01787515789475</c:v>
                </c:pt>
                <c:pt idx="5">
                  <c:v>102.40933073684211</c:v>
                </c:pt>
              </c:numCache>
            </c:numRef>
          </c:val>
        </c:ser>
        <c:ser>
          <c:idx val="13"/>
          <c:order val="13"/>
          <c:tx>
            <c:strRef>
              <c:f>'M-kbps_USD'!$O$10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'M-kbps_USD'!$O$11:$O$16</c:f>
              <c:numCache>
                <c:formatCode>General</c:formatCode>
                <c:ptCount val="6"/>
                <c:pt idx="0">
                  <c:v>388.67206264044944</c:v>
                </c:pt>
                <c:pt idx="1">
                  <c:v>502.26529297752813</c:v>
                </c:pt>
                <c:pt idx="2">
                  <c:v>480.46272134831463</c:v>
                </c:pt>
                <c:pt idx="3">
                  <c:v>478.22749971910116</c:v>
                </c:pt>
                <c:pt idx="4">
                  <c:v>415.82450898876408</c:v>
                </c:pt>
                <c:pt idx="5">
                  <c:v>408.49591348314607</c:v>
                </c:pt>
              </c:numCache>
            </c:numRef>
          </c:val>
        </c:ser>
        <c:ser>
          <c:idx val="14"/>
          <c:order val="14"/>
          <c:tx>
            <c:strRef>
              <c:f>'M-kbps_USD'!$P$10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'M-kbps_USD'!$P$11:$P$16</c:f>
              <c:numCache>
                <c:formatCode>General</c:formatCode>
                <c:ptCount val="6"/>
                <c:pt idx="0">
                  <c:v>161.63166933333335</c:v>
                </c:pt>
                <c:pt idx="1">
                  <c:v>161.9367786666667</c:v>
                </c:pt>
                <c:pt idx="2">
                  <c:v>181.69260800000001</c:v>
                </c:pt>
                <c:pt idx="3">
                  <c:v>223.797696</c:v>
                </c:pt>
                <c:pt idx="4">
                  <c:v>150.19006933333335</c:v>
                </c:pt>
                <c:pt idx="5">
                  <c:v>159.91542933333335</c:v>
                </c:pt>
              </c:numCache>
            </c:numRef>
          </c:val>
        </c:ser>
        <c:ser>
          <c:idx val="15"/>
          <c:order val="15"/>
          <c:tx>
            <c:strRef>
              <c:f>'M-kbps_USD'!$Q$10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'M-kbps_USD'!$Q$11:$Q$16</c:f>
              <c:numCache>
                <c:formatCode>General</c:formatCode>
                <c:ptCount val="6"/>
              </c:numCache>
            </c:numRef>
          </c:val>
        </c:ser>
        <c:ser>
          <c:idx val="16"/>
          <c:order val="16"/>
          <c:tx>
            <c:strRef>
              <c:f>'M-kbps_USD'!$R$10</c:f>
              <c:strCache>
                <c:ptCount val="1"/>
                <c:pt idx="0">
                  <c:v>Globe Tattoo 4G Flash(7.2 Mbps)-Manila,PH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'M-kbps_USD'!$R$11:$R$16</c:f>
              <c:numCache>
                <c:formatCode>General</c:formatCode>
                <c:ptCount val="6"/>
              </c:numCache>
            </c:numRef>
          </c:val>
        </c:ser>
        <c:ser>
          <c:idx val="17"/>
          <c:order val="17"/>
          <c:tx>
            <c:strRef>
              <c:f>'M-kbps_USD'!$S$10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marker>
            <c:symbol val="none"/>
          </c:marker>
          <c:cat>
            <c:strRef>
              <c:f>'M-kbps_USD'!$A$11:$A$16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'M-kbps_USD'!$S$11:$S$16</c:f>
              <c:numCache>
                <c:formatCode>General</c:formatCode>
                <c:ptCount val="6"/>
              </c:numCache>
            </c:numRef>
          </c:val>
        </c:ser>
        <c:marker val="1"/>
        <c:axId val="87749760"/>
        <c:axId val="87751296"/>
      </c:lineChart>
      <c:catAx>
        <c:axId val="87749760"/>
        <c:scaling>
          <c:orientation val="minMax"/>
        </c:scaling>
        <c:axPos val="b"/>
        <c:tickLblPos val="nextTo"/>
        <c:crossAx val="87751296"/>
        <c:crosses val="autoZero"/>
        <c:auto val="1"/>
        <c:lblAlgn val="ctr"/>
        <c:lblOffset val="100"/>
      </c:catAx>
      <c:valAx>
        <c:axId val="8775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Kbps per USD</a:t>
                </a:r>
              </a:p>
            </c:rich>
          </c:tx>
          <c:layout/>
        </c:title>
        <c:numFmt formatCode="General" sourceLinked="1"/>
        <c:tickLblPos val="nextTo"/>
        <c:crossAx val="8774976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6.4045852639122653E-3"/>
          <c:y val="0.6541728524984507"/>
          <c:w val="0.9935954147360877"/>
          <c:h val="0.31930898255856488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018802822206116"/>
          <c:y val="3.6802306036327802E-2"/>
          <c:w val="0.87697522386472815"/>
          <c:h val="0.57268456747202545"/>
        </c:manualLayout>
      </c:layout>
      <c:lineChart>
        <c:grouping val="standard"/>
        <c:ser>
          <c:idx val="0"/>
          <c:order val="0"/>
          <c:tx>
            <c:strRef>
              <c:f>'M-Inter_Latency'!$B$1</c:f>
              <c:strCache>
                <c:ptCount val="1"/>
                <c:pt idx="0">
                  <c:v>Banglalion (512kbps)-Dhaka,BD</c:v>
                </c:pt>
              </c:strCache>
            </c:strRef>
          </c:tx>
          <c:spPr>
            <a:ln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'M-Inter_Latency'!$B$2:$B$7</c:f>
              <c:numCache>
                <c:formatCode>@</c:formatCode>
                <c:ptCount val="6"/>
                <c:pt idx="0">
                  <c:v>476.25</c:v>
                </c:pt>
                <c:pt idx="1">
                  <c:v>472.25</c:v>
                </c:pt>
                <c:pt idx="2">
                  <c:v>469.75</c:v>
                </c:pt>
                <c:pt idx="3">
                  <c:v>455</c:v>
                </c:pt>
                <c:pt idx="4">
                  <c:v>542</c:v>
                </c:pt>
                <c:pt idx="5">
                  <c:v>518.25</c:v>
                </c:pt>
              </c:numCache>
            </c:numRef>
          </c:val>
        </c:ser>
        <c:ser>
          <c:idx val="1"/>
          <c:order val="1"/>
          <c:tx>
            <c:strRef>
              <c:f>'M-Inter_Latency'!$C$1</c:f>
              <c:strCache>
                <c:ptCount val="1"/>
                <c:pt idx="0">
                  <c:v>Qubee (1Mbps)-Dhaka,BD</c:v>
                </c:pt>
              </c:strCache>
            </c:strRef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'M-Inter_Latency'!$C$2:$C$7</c:f>
              <c:numCache>
                <c:formatCode>@</c:formatCode>
                <c:ptCount val="6"/>
                <c:pt idx="0">
                  <c:v>473.75</c:v>
                </c:pt>
                <c:pt idx="1">
                  <c:v>548.25</c:v>
                </c:pt>
                <c:pt idx="2">
                  <c:v>382</c:v>
                </c:pt>
                <c:pt idx="3">
                  <c:v>489.75</c:v>
                </c:pt>
                <c:pt idx="4">
                  <c:v>509</c:v>
                </c:pt>
                <c:pt idx="5">
                  <c:v>579.5</c:v>
                </c:pt>
              </c:numCache>
            </c:numRef>
          </c:val>
        </c:ser>
        <c:ser>
          <c:idx val="2"/>
          <c:order val="2"/>
          <c:tx>
            <c:strRef>
              <c:f>'M-Inter_Latency'!$D$1</c:f>
              <c:strCache>
                <c:ptCount val="1"/>
                <c:pt idx="0">
                  <c:v>Grameenphone (512kbps)-Dhaka,BD</c:v>
                </c:pt>
              </c:strCache>
            </c:strRef>
          </c:tx>
          <c:spPr>
            <a:ln>
              <a:solidFill>
                <a:srgbClr val="9BBB59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'M-Inter_Latency'!$D$2:$D$7</c:f>
              <c:numCache>
                <c:formatCode>0.00</c:formatCode>
                <c:ptCount val="6"/>
                <c:pt idx="0">
                  <c:v>429.5</c:v>
                </c:pt>
                <c:pt idx="1">
                  <c:v>459.5</c:v>
                </c:pt>
                <c:pt idx="2">
                  <c:v>588.75</c:v>
                </c:pt>
                <c:pt idx="3">
                  <c:v>431</c:v>
                </c:pt>
                <c:pt idx="4">
                  <c:v>521.75</c:v>
                </c:pt>
                <c:pt idx="5">
                  <c:v>577.75</c:v>
                </c:pt>
              </c:numCache>
            </c:numRef>
          </c:val>
        </c:ser>
        <c:ser>
          <c:idx val="3"/>
          <c:order val="3"/>
          <c:tx>
            <c:strRef>
              <c:f>'M-Inter_Latency'!$E$1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'M-Inter_Latency'!$E$2:$E$7</c:f>
              <c:numCache>
                <c:formatCode>@</c:formatCode>
                <c:ptCount val="6"/>
                <c:pt idx="0">
                  <c:v>474</c:v>
                </c:pt>
                <c:pt idx="1">
                  <c:v>436</c:v>
                </c:pt>
                <c:pt idx="2">
                  <c:v>444.5</c:v>
                </c:pt>
                <c:pt idx="3">
                  <c:v>514</c:v>
                </c:pt>
                <c:pt idx="4">
                  <c:v>504.5</c:v>
                </c:pt>
                <c:pt idx="5">
                  <c:v>528.5</c:v>
                </c:pt>
              </c:numCache>
            </c:numRef>
          </c:val>
        </c:ser>
        <c:ser>
          <c:idx val="4"/>
          <c:order val="4"/>
          <c:tx>
            <c:strRef>
              <c:f>'M-Inter_Latency'!$F$1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'M-Inter_Latency'!$F$2:$F$7</c:f>
              <c:numCache>
                <c:formatCode>@</c:formatCode>
                <c:ptCount val="6"/>
                <c:pt idx="0">
                  <c:v>539</c:v>
                </c:pt>
                <c:pt idx="1">
                  <c:v>436.25</c:v>
                </c:pt>
                <c:pt idx="2">
                  <c:v>483.25</c:v>
                </c:pt>
                <c:pt idx="3">
                  <c:v>542.75</c:v>
                </c:pt>
                <c:pt idx="4">
                  <c:v>548.25</c:v>
                </c:pt>
                <c:pt idx="5">
                  <c:v>443.25</c:v>
                </c:pt>
              </c:numCache>
            </c:numRef>
          </c:val>
        </c:ser>
        <c:ser>
          <c:idx val="5"/>
          <c:order val="5"/>
          <c:tx>
            <c:strRef>
              <c:f>'M-Inter_Latency'!$G$1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'M-Inter_Latency'!$G$2:$G$7</c:f>
              <c:numCache>
                <c:formatCode>General</c:formatCode>
                <c:ptCount val="6"/>
                <c:pt idx="0">
                  <c:v>548</c:v>
                </c:pt>
                <c:pt idx="1">
                  <c:v>541.75</c:v>
                </c:pt>
                <c:pt idx="2">
                  <c:v>450.75</c:v>
                </c:pt>
                <c:pt idx="3">
                  <c:v>593.66666666666663</c:v>
                </c:pt>
                <c:pt idx="4">
                  <c:v>415.25</c:v>
                </c:pt>
                <c:pt idx="5">
                  <c:v>521</c:v>
                </c:pt>
              </c:numCache>
            </c:numRef>
          </c:val>
        </c:ser>
        <c:ser>
          <c:idx val="6"/>
          <c:order val="6"/>
          <c:tx>
            <c:strRef>
              <c:f>'M-Inter_Latency'!$H$1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'M-Inter_Latency'!$H$2:$H$7</c:f>
              <c:numCache>
                <c:formatCode>General</c:formatCode>
                <c:ptCount val="6"/>
                <c:pt idx="0">
                  <c:v>485.5</c:v>
                </c:pt>
                <c:pt idx="1">
                  <c:v>441.5</c:v>
                </c:pt>
                <c:pt idx="2">
                  <c:v>459.75</c:v>
                </c:pt>
                <c:pt idx="3">
                  <c:v>438.5</c:v>
                </c:pt>
                <c:pt idx="4">
                  <c:v>416.25</c:v>
                </c:pt>
                <c:pt idx="5">
                  <c:v>567</c:v>
                </c:pt>
              </c:numCache>
            </c:numRef>
          </c:val>
        </c:ser>
        <c:ser>
          <c:idx val="7"/>
          <c:order val="7"/>
          <c:tx>
            <c:strRef>
              <c:f>'M-Inter_Latency'!$I$1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'M-Inter_Latency'!$I$2:$I$7</c:f>
              <c:numCache>
                <c:formatCode>@</c:formatCode>
                <c:ptCount val="6"/>
                <c:pt idx="0">
                  <c:v>423.4</c:v>
                </c:pt>
                <c:pt idx="1">
                  <c:v>522.79999999999995</c:v>
                </c:pt>
                <c:pt idx="2">
                  <c:v>563.4</c:v>
                </c:pt>
                <c:pt idx="3">
                  <c:v>489</c:v>
                </c:pt>
                <c:pt idx="4">
                  <c:v>523.6</c:v>
                </c:pt>
                <c:pt idx="5">
                  <c:v>516.6</c:v>
                </c:pt>
              </c:numCache>
            </c:numRef>
          </c:val>
        </c:ser>
        <c:ser>
          <c:idx val="8"/>
          <c:order val="8"/>
          <c:tx>
            <c:strRef>
              <c:f>'M-Inter_Latency'!$J$1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'M-Inter_Latency'!$J$2:$J$7</c:f>
              <c:numCache>
                <c:formatCode>@</c:formatCode>
                <c:ptCount val="6"/>
                <c:pt idx="0">
                  <c:v>464.5</c:v>
                </c:pt>
                <c:pt idx="1">
                  <c:v>489.25</c:v>
                </c:pt>
                <c:pt idx="2">
                  <c:v>546.75</c:v>
                </c:pt>
                <c:pt idx="3">
                  <c:v>439.5</c:v>
                </c:pt>
                <c:pt idx="4">
                  <c:v>477.75</c:v>
                </c:pt>
                <c:pt idx="5">
                  <c:v>435.25</c:v>
                </c:pt>
              </c:numCache>
            </c:numRef>
          </c:val>
        </c:ser>
        <c:ser>
          <c:idx val="9"/>
          <c:order val="9"/>
          <c:tx>
            <c:strRef>
              <c:f>'M-Inter_Latency'!$K$1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'M-Inter_Latency'!$K$2:$K$7</c:f>
              <c:numCache>
                <c:formatCode>@</c:formatCode>
                <c:ptCount val="6"/>
                <c:pt idx="0">
                  <c:v>567.5</c:v>
                </c:pt>
                <c:pt idx="1">
                  <c:v>538</c:v>
                </c:pt>
                <c:pt idx="2">
                  <c:v>527</c:v>
                </c:pt>
                <c:pt idx="3">
                  <c:v>567.25</c:v>
                </c:pt>
                <c:pt idx="4">
                  <c:v>530.25</c:v>
                </c:pt>
                <c:pt idx="5">
                  <c:v>410.5</c:v>
                </c:pt>
              </c:numCache>
            </c:numRef>
          </c:val>
        </c:ser>
        <c:ser>
          <c:idx val="10"/>
          <c:order val="10"/>
          <c:tx>
            <c:strRef>
              <c:f>'M-Inter_Latency'!$L$1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'M-Inter_Latency'!$L$2:$L$7</c:f>
              <c:numCache>
                <c:formatCode>@</c:formatCode>
                <c:ptCount val="6"/>
                <c:pt idx="0">
                  <c:v>428.25</c:v>
                </c:pt>
                <c:pt idx="1">
                  <c:v>568.75</c:v>
                </c:pt>
                <c:pt idx="2">
                  <c:v>526.5</c:v>
                </c:pt>
                <c:pt idx="3">
                  <c:v>516</c:v>
                </c:pt>
                <c:pt idx="4">
                  <c:v>541.75</c:v>
                </c:pt>
                <c:pt idx="5">
                  <c:v>529.25</c:v>
                </c:pt>
              </c:numCache>
            </c:numRef>
          </c:val>
        </c:ser>
        <c:ser>
          <c:idx val="11"/>
          <c:order val="11"/>
          <c:tx>
            <c:strRef>
              <c:f>'M-Inter_Latency'!$M$1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'M-Inter_Latency'!$M$2:$M$7</c:f>
              <c:numCache>
                <c:formatCode>@</c:formatCode>
                <c:ptCount val="6"/>
                <c:pt idx="0">
                  <c:v>453.42857142857144</c:v>
                </c:pt>
                <c:pt idx="1">
                  <c:v>561.14285714285711</c:v>
                </c:pt>
                <c:pt idx="2">
                  <c:v>506.28571428571428</c:v>
                </c:pt>
                <c:pt idx="3">
                  <c:v>534.85714285714289</c:v>
                </c:pt>
                <c:pt idx="4">
                  <c:v>506.57142857142856</c:v>
                </c:pt>
                <c:pt idx="5">
                  <c:v>483.57142857142856</c:v>
                </c:pt>
              </c:numCache>
            </c:numRef>
          </c:val>
        </c:ser>
        <c:ser>
          <c:idx val="12"/>
          <c:order val="12"/>
          <c:tx>
            <c:strRef>
              <c:f>'M-Inter_Latency'!$N$1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'M-Inter_Latency'!$N$2:$N$7</c:f>
              <c:numCache>
                <c:formatCode>@</c:formatCode>
                <c:ptCount val="6"/>
                <c:pt idx="0">
                  <c:v>490.8</c:v>
                </c:pt>
                <c:pt idx="1">
                  <c:v>408.2</c:v>
                </c:pt>
                <c:pt idx="2">
                  <c:v>531.6</c:v>
                </c:pt>
                <c:pt idx="3">
                  <c:v>562.4</c:v>
                </c:pt>
                <c:pt idx="4">
                  <c:v>540.20000000000005</c:v>
                </c:pt>
                <c:pt idx="5">
                  <c:v>558.79999999999995</c:v>
                </c:pt>
              </c:numCache>
            </c:numRef>
          </c:val>
        </c:ser>
        <c:ser>
          <c:idx val="13"/>
          <c:order val="13"/>
          <c:tx>
            <c:strRef>
              <c:f>'M-Inter_Latency'!$O$1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'M-Inter_Latency'!$O$2:$O$7</c:f>
              <c:numCache>
                <c:formatCode>@</c:formatCode>
                <c:ptCount val="6"/>
                <c:pt idx="0">
                  <c:v>473.75</c:v>
                </c:pt>
                <c:pt idx="1">
                  <c:v>570.25</c:v>
                </c:pt>
                <c:pt idx="2">
                  <c:v>503.5</c:v>
                </c:pt>
                <c:pt idx="3">
                  <c:v>496.25</c:v>
                </c:pt>
                <c:pt idx="4">
                  <c:v>494.25</c:v>
                </c:pt>
                <c:pt idx="5">
                  <c:v>488.25</c:v>
                </c:pt>
              </c:numCache>
            </c:numRef>
          </c:val>
        </c:ser>
        <c:ser>
          <c:idx val="14"/>
          <c:order val="14"/>
          <c:tx>
            <c:strRef>
              <c:f>'M-Inter_Latency'!$P$1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'M-Inter_Latency'!$P$2:$P$7</c:f>
              <c:numCache>
                <c:formatCode>General</c:formatCode>
                <c:ptCount val="6"/>
                <c:pt idx="0">
                  <c:v>453.2</c:v>
                </c:pt>
                <c:pt idx="1">
                  <c:v>512.4</c:v>
                </c:pt>
                <c:pt idx="2">
                  <c:v>561.79999999999995</c:v>
                </c:pt>
                <c:pt idx="3">
                  <c:v>509.4</c:v>
                </c:pt>
                <c:pt idx="4">
                  <c:v>487.6</c:v>
                </c:pt>
                <c:pt idx="5">
                  <c:v>558.6</c:v>
                </c:pt>
              </c:numCache>
            </c:numRef>
          </c:val>
        </c:ser>
        <c:ser>
          <c:idx val="15"/>
          <c:order val="15"/>
          <c:tx>
            <c:strRef>
              <c:f>'M-Inter_Latency'!$Q$1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spPr>
            <a:ln>
              <a:solidFill>
                <a:srgbClr val="3F3151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'M-Inter_Latency'!$Q$2:$Q$7</c:f>
              <c:numCache>
                <c:formatCode>General</c:formatCode>
                <c:ptCount val="6"/>
                <c:pt idx="0">
                  <c:v>513.79999999999995</c:v>
                </c:pt>
                <c:pt idx="1">
                  <c:v>530.6</c:v>
                </c:pt>
                <c:pt idx="2">
                  <c:v>503</c:v>
                </c:pt>
                <c:pt idx="3">
                  <c:v>438</c:v>
                </c:pt>
                <c:pt idx="4">
                  <c:v>550.4</c:v>
                </c:pt>
                <c:pt idx="5">
                  <c:v>527.20000000000005</c:v>
                </c:pt>
              </c:numCache>
            </c:numRef>
          </c:val>
        </c:ser>
        <c:ser>
          <c:idx val="16"/>
          <c:order val="16"/>
          <c:tx>
            <c:strRef>
              <c:f>'M-Inter_Latency'!$R$1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spPr>
            <a:ln>
              <a:solidFill>
                <a:srgbClr val="60497B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'M-Inter_Latency'!$R$2:$R$7</c:f>
              <c:numCache>
                <c:formatCode>General</c:formatCode>
                <c:ptCount val="6"/>
                <c:pt idx="0">
                  <c:v>453.6</c:v>
                </c:pt>
                <c:pt idx="1">
                  <c:v>437.6</c:v>
                </c:pt>
                <c:pt idx="2">
                  <c:v>536.20000000000005</c:v>
                </c:pt>
                <c:pt idx="3">
                  <c:v>543.79999999999995</c:v>
                </c:pt>
                <c:pt idx="4">
                  <c:v>493.8</c:v>
                </c:pt>
                <c:pt idx="5">
                  <c:v>449.4</c:v>
                </c:pt>
              </c:numCache>
            </c:numRef>
          </c:val>
        </c:ser>
        <c:ser>
          <c:idx val="17"/>
          <c:order val="17"/>
          <c:tx>
            <c:strRef>
              <c:f>'M-Inter_Latency'!$S$1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spPr>
            <a:ln>
              <a:solidFill>
                <a:srgbClr val="CCC0DA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'M-Inter_Latency'!$S$2:$S$7</c:f>
              <c:numCache>
                <c:formatCode>General</c:formatCode>
                <c:ptCount val="6"/>
                <c:pt idx="0">
                  <c:v>506</c:v>
                </c:pt>
                <c:pt idx="1">
                  <c:v>555.75</c:v>
                </c:pt>
                <c:pt idx="2">
                  <c:v>513.75</c:v>
                </c:pt>
                <c:pt idx="3">
                  <c:v>632</c:v>
                </c:pt>
                <c:pt idx="4">
                  <c:v>530</c:v>
                </c:pt>
                <c:pt idx="5">
                  <c:v>531</c:v>
                </c:pt>
              </c:numCache>
            </c:numRef>
          </c:val>
        </c:ser>
        <c:ser>
          <c:idx val="18"/>
          <c:order val="18"/>
          <c:tx>
            <c:strRef>
              <c:f>'M-Inter_Latency'!$T$1</c:f>
              <c:strCache>
                <c:ptCount val="1"/>
                <c:pt idx="0">
                  <c:v>Truemove H iSmart (42Mbps)-Bangkok,TH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'M-Inter_Latency'!$T$2:$T$7</c:f>
              <c:numCache>
                <c:formatCode>General</c:formatCode>
                <c:ptCount val="6"/>
                <c:pt idx="0">
                  <c:v>521</c:v>
                </c:pt>
                <c:pt idx="1">
                  <c:v>600</c:v>
                </c:pt>
                <c:pt idx="2">
                  <c:v>476.75</c:v>
                </c:pt>
                <c:pt idx="3">
                  <c:v>541.25</c:v>
                </c:pt>
                <c:pt idx="4">
                  <c:v>445.75</c:v>
                </c:pt>
                <c:pt idx="5">
                  <c:v>533.5</c:v>
                </c:pt>
              </c:numCache>
            </c:numRef>
          </c:val>
        </c:ser>
        <c:ser>
          <c:idx val="19"/>
          <c:order val="19"/>
          <c:tx>
            <c:strRef>
              <c:f>'M-Inter_Latency'!$U$1</c:f>
              <c:strCache>
                <c:ptCount val="1"/>
                <c:pt idx="0">
                  <c:v>AIS 3G iSmart (Speed)-Bangkok,TH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'M-Inter_Latency'!$A$2:$A$7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'M-Inter_Latency'!$U$2:$U$7</c:f>
              <c:numCache>
                <c:formatCode>General</c:formatCode>
                <c:ptCount val="6"/>
                <c:pt idx="0">
                  <c:v>548.5</c:v>
                </c:pt>
                <c:pt idx="1">
                  <c:v>460</c:v>
                </c:pt>
                <c:pt idx="2">
                  <c:v>521.75</c:v>
                </c:pt>
                <c:pt idx="3">
                  <c:v>535.25</c:v>
                </c:pt>
                <c:pt idx="4">
                  <c:v>504</c:v>
                </c:pt>
                <c:pt idx="5">
                  <c:v>543.5</c:v>
                </c:pt>
              </c:numCache>
            </c:numRef>
          </c:val>
        </c:ser>
        <c:marker val="1"/>
        <c:axId val="87856256"/>
        <c:axId val="87857792"/>
      </c:lineChart>
      <c:catAx>
        <c:axId val="87856256"/>
        <c:scaling>
          <c:orientation val="minMax"/>
        </c:scaling>
        <c:axPos val="b"/>
        <c:tickLblPos val="nextTo"/>
        <c:crossAx val="87857792"/>
        <c:crosses val="autoZero"/>
        <c:auto val="1"/>
        <c:lblAlgn val="ctr"/>
        <c:lblOffset val="100"/>
      </c:catAx>
      <c:valAx>
        <c:axId val="87857792"/>
        <c:scaling>
          <c:orientation val="minMax"/>
          <c:max val="7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Latency (RTT)</a:t>
                </a:r>
              </a:p>
            </c:rich>
          </c:tx>
          <c:layout/>
        </c:title>
        <c:numFmt formatCode="@" sourceLinked="1"/>
        <c:tickLblPos val="nextTo"/>
        <c:crossAx val="87856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892059219380886E-2"/>
          <c:y val="0.69690155079063809"/>
          <c:w val="0.97015343203230164"/>
          <c:h val="0.28937634287360892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481196390062603"/>
          <c:y val="3.5886918614713402E-2"/>
          <c:w val="0.89518803609937458"/>
          <c:h val="0.60541074967061059"/>
        </c:manualLayout>
      </c:layout>
      <c:lineChart>
        <c:grouping val="standard"/>
        <c:ser>
          <c:idx val="0"/>
          <c:order val="0"/>
          <c:tx>
            <c:strRef>
              <c:f>'M-Inter_Jitter'!$B$1</c:f>
              <c:strCache>
                <c:ptCount val="1"/>
                <c:pt idx="0">
                  <c:v>Banglalion (512kbps)-Dhaka,BD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'M-Inter_Jitter'!$B$2:$B$7</c:f>
              <c:numCache>
                <c:formatCode>@</c:formatCode>
                <c:ptCount val="6"/>
                <c:pt idx="0">
                  <c:v>255</c:v>
                </c:pt>
                <c:pt idx="1">
                  <c:v>281.25</c:v>
                </c:pt>
                <c:pt idx="2">
                  <c:v>259.25</c:v>
                </c:pt>
                <c:pt idx="3">
                  <c:v>286.5</c:v>
                </c:pt>
                <c:pt idx="4">
                  <c:v>263.75</c:v>
                </c:pt>
                <c:pt idx="5">
                  <c:v>307.25</c:v>
                </c:pt>
              </c:numCache>
            </c:numRef>
          </c:val>
        </c:ser>
        <c:ser>
          <c:idx val="1"/>
          <c:order val="1"/>
          <c:tx>
            <c:strRef>
              <c:f>'M-Inter_Jitter'!$C$1</c:f>
              <c:strCache>
                <c:ptCount val="1"/>
                <c:pt idx="0">
                  <c:v>Qubee (1Mbps)-Dhaka,BD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'M-Inter_Jitter'!$C$2:$C$7</c:f>
              <c:numCache>
                <c:formatCode>@</c:formatCode>
                <c:ptCount val="6"/>
                <c:pt idx="0">
                  <c:v>271.25</c:v>
                </c:pt>
                <c:pt idx="1">
                  <c:v>252.75</c:v>
                </c:pt>
                <c:pt idx="2">
                  <c:v>250.25</c:v>
                </c:pt>
                <c:pt idx="3">
                  <c:v>256.25</c:v>
                </c:pt>
                <c:pt idx="4">
                  <c:v>247.25</c:v>
                </c:pt>
                <c:pt idx="5">
                  <c:v>276.5</c:v>
                </c:pt>
              </c:numCache>
            </c:numRef>
          </c:val>
        </c:ser>
        <c:ser>
          <c:idx val="2"/>
          <c:order val="2"/>
          <c:tx>
            <c:strRef>
              <c:f>'M-Inter_Jitter'!$D$1</c:f>
              <c:strCache>
                <c:ptCount val="1"/>
                <c:pt idx="0">
                  <c:v>Grameenphone (512kbps)-Dhaka,BD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'M-Inter_Jitter'!$D$2:$D$7</c:f>
              <c:numCache>
                <c:formatCode>0.00</c:formatCode>
                <c:ptCount val="6"/>
                <c:pt idx="0">
                  <c:v>269.25</c:v>
                </c:pt>
                <c:pt idx="1">
                  <c:v>281</c:v>
                </c:pt>
                <c:pt idx="2">
                  <c:v>327</c:v>
                </c:pt>
                <c:pt idx="3">
                  <c:v>281.75</c:v>
                </c:pt>
                <c:pt idx="4">
                  <c:v>277.5</c:v>
                </c:pt>
                <c:pt idx="5">
                  <c:v>257.75</c:v>
                </c:pt>
              </c:numCache>
            </c:numRef>
          </c:val>
        </c:ser>
        <c:ser>
          <c:idx val="3"/>
          <c:order val="3"/>
          <c:tx>
            <c:strRef>
              <c:f>'M-Inter_Jitter'!$E$1</c:f>
              <c:strCache>
                <c:ptCount val="1"/>
                <c:pt idx="0">
                  <c:v>Airtel 3G (4Mbps)-Bangalore,IN</c:v>
                </c:pt>
              </c:strCache>
            </c:strRef>
          </c:tx>
          <c:spPr>
            <a:ln>
              <a:solidFill>
                <a:srgbClr val="8DB4E3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'M-Inter_Jitter'!$E$2:$E$7</c:f>
              <c:numCache>
                <c:formatCode>@</c:formatCode>
                <c:ptCount val="6"/>
                <c:pt idx="0">
                  <c:v>289.5</c:v>
                </c:pt>
                <c:pt idx="1">
                  <c:v>313.5</c:v>
                </c:pt>
                <c:pt idx="2">
                  <c:v>331</c:v>
                </c:pt>
                <c:pt idx="3">
                  <c:v>294</c:v>
                </c:pt>
                <c:pt idx="4">
                  <c:v>281</c:v>
                </c:pt>
                <c:pt idx="5">
                  <c:v>243</c:v>
                </c:pt>
              </c:numCache>
            </c:numRef>
          </c:val>
        </c:ser>
        <c:ser>
          <c:idx val="4"/>
          <c:order val="4"/>
          <c:tx>
            <c:strRef>
              <c:f>'M-Inter_Jitter'!$F$1</c:f>
              <c:strCache>
                <c:ptCount val="1"/>
                <c:pt idx="0">
                  <c:v>Tata (3.1Mbps)-Chennai,LK</c:v>
                </c:pt>
              </c:strCache>
            </c:strRef>
          </c:tx>
          <c:spPr>
            <a:ln>
              <a:solidFill>
                <a:srgbClr val="31849B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'M-Inter_Jitter'!$F$2:$F$7</c:f>
              <c:numCache>
                <c:formatCode>@</c:formatCode>
                <c:ptCount val="6"/>
                <c:pt idx="0">
                  <c:v>278</c:v>
                </c:pt>
                <c:pt idx="1">
                  <c:v>281.25</c:v>
                </c:pt>
                <c:pt idx="2">
                  <c:v>329.5</c:v>
                </c:pt>
                <c:pt idx="3">
                  <c:v>244.75</c:v>
                </c:pt>
                <c:pt idx="4">
                  <c:v>268.75</c:v>
                </c:pt>
                <c:pt idx="5">
                  <c:v>292</c:v>
                </c:pt>
              </c:numCache>
            </c:numRef>
          </c:val>
        </c:ser>
        <c:ser>
          <c:idx val="5"/>
          <c:order val="5"/>
          <c:tx>
            <c:strRef>
              <c:f>'M-Inter_Jitter'!$G$1</c:f>
              <c:strCache>
                <c:ptCount val="1"/>
                <c:pt idx="0">
                  <c:v>Airtel (4Mbps)-Delhi,IN</c:v>
                </c:pt>
              </c:strCache>
            </c:strRef>
          </c:tx>
          <c:spPr>
            <a:ln>
              <a:solidFill>
                <a:srgbClr val="17375D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'M-Inter_Jitter'!$G$2:$G$7</c:f>
              <c:numCache>
                <c:formatCode>General</c:formatCode>
                <c:ptCount val="6"/>
                <c:pt idx="0">
                  <c:v>273.5</c:v>
                </c:pt>
                <c:pt idx="1">
                  <c:v>262.25</c:v>
                </c:pt>
                <c:pt idx="2">
                  <c:v>268.5</c:v>
                </c:pt>
                <c:pt idx="3">
                  <c:v>261.33333333333331</c:v>
                </c:pt>
                <c:pt idx="4">
                  <c:v>280.5</c:v>
                </c:pt>
                <c:pt idx="5">
                  <c:v>235.66666666666666</c:v>
                </c:pt>
              </c:numCache>
            </c:numRef>
          </c:val>
        </c:ser>
        <c:ser>
          <c:idx val="6"/>
          <c:order val="6"/>
          <c:tx>
            <c:strRef>
              <c:f>'M-Inter_Jitter'!$H$1</c:f>
              <c:strCache>
                <c:ptCount val="1"/>
                <c:pt idx="0">
                  <c:v>Airtel LTE (4Mbps)-Bangalore,IN</c:v>
                </c:pt>
              </c:strCache>
            </c:strRef>
          </c:tx>
          <c:spPr>
            <a:ln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'M-Inter_Jitter'!$H$2:$H$7</c:f>
              <c:numCache>
                <c:formatCode>General</c:formatCode>
                <c:ptCount val="6"/>
                <c:pt idx="0">
                  <c:v>282</c:v>
                </c:pt>
                <c:pt idx="1">
                  <c:v>286.25</c:v>
                </c:pt>
                <c:pt idx="2">
                  <c:v>299.5</c:v>
                </c:pt>
                <c:pt idx="3">
                  <c:v>246.5</c:v>
                </c:pt>
                <c:pt idx="4">
                  <c:v>263</c:v>
                </c:pt>
                <c:pt idx="5">
                  <c:v>256.5</c:v>
                </c:pt>
              </c:numCache>
            </c:numRef>
          </c:val>
        </c:ser>
        <c:ser>
          <c:idx val="7"/>
          <c:order val="7"/>
          <c:tx>
            <c:strRef>
              <c:f>'M-Inter_Jitter'!$I$1</c:f>
              <c:strCache>
                <c:ptCount val="1"/>
                <c:pt idx="0">
                  <c:v>Ooredoo Data 99 (7Mbps)-Male,MV</c:v>
                </c:pt>
              </c:strCache>
            </c:strRef>
          </c:tx>
          <c:spPr>
            <a:ln>
              <a:solidFill>
                <a:srgbClr val="4A452A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'M-Inter_Jitter'!$I$2:$I$7</c:f>
              <c:numCache>
                <c:formatCode>@</c:formatCode>
                <c:ptCount val="6"/>
                <c:pt idx="0">
                  <c:v>272</c:v>
                </c:pt>
                <c:pt idx="1">
                  <c:v>291.8</c:v>
                </c:pt>
                <c:pt idx="2">
                  <c:v>260.39999999999998</c:v>
                </c:pt>
                <c:pt idx="3">
                  <c:v>267.39999999999998</c:v>
                </c:pt>
                <c:pt idx="4">
                  <c:v>283.2</c:v>
                </c:pt>
                <c:pt idx="5">
                  <c:v>300.60000000000002</c:v>
                </c:pt>
              </c:numCache>
            </c:numRef>
          </c:val>
        </c:ser>
        <c:ser>
          <c:idx val="8"/>
          <c:order val="8"/>
          <c:tx>
            <c:strRef>
              <c:f>'M-Inter_Jitter'!$J$1</c:f>
              <c:strCache>
                <c:ptCount val="1"/>
                <c:pt idx="0">
                  <c:v>Dhiraagu Data 200  (1Mbps)-Male,MV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'M-Inter_Jitter'!$J$2:$J$7</c:f>
              <c:numCache>
                <c:formatCode>@</c:formatCode>
                <c:ptCount val="6"/>
                <c:pt idx="0">
                  <c:v>245</c:v>
                </c:pt>
                <c:pt idx="1">
                  <c:v>277.75</c:v>
                </c:pt>
                <c:pt idx="2">
                  <c:v>253</c:v>
                </c:pt>
                <c:pt idx="3">
                  <c:v>294.25</c:v>
                </c:pt>
                <c:pt idx="4">
                  <c:v>269.25</c:v>
                </c:pt>
                <c:pt idx="5">
                  <c:v>299</c:v>
                </c:pt>
              </c:numCache>
            </c:numRef>
          </c:val>
        </c:ser>
        <c:ser>
          <c:idx val="9"/>
          <c:order val="9"/>
          <c:tx>
            <c:strRef>
              <c:f>'M-Inter_Jitter'!$K$1</c:f>
              <c:strCache>
                <c:ptCount val="1"/>
                <c:pt idx="0">
                  <c:v>Ncell (7.2Mbps)-Kathmandu,NP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'M-Inter_Jitter'!$K$2:$K$7</c:f>
              <c:numCache>
                <c:formatCode>@</c:formatCode>
                <c:ptCount val="6"/>
                <c:pt idx="0">
                  <c:v>249.75</c:v>
                </c:pt>
                <c:pt idx="1">
                  <c:v>226</c:v>
                </c:pt>
                <c:pt idx="2">
                  <c:v>240</c:v>
                </c:pt>
                <c:pt idx="3">
                  <c:v>240</c:v>
                </c:pt>
                <c:pt idx="4">
                  <c:v>258.75</c:v>
                </c:pt>
                <c:pt idx="5">
                  <c:v>258</c:v>
                </c:pt>
              </c:numCache>
            </c:numRef>
          </c:val>
        </c:ser>
        <c:ser>
          <c:idx val="10"/>
          <c:order val="10"/>
          <c:tx>
            <c:strRef>
              <c:f>'M-Inter_Jitter'!$L$1</c:f>
              <c:strCache>
                <c:ptCount val="1"/>
                <c:pt idx="0">
                  <c:v>PTCL Evo (9.3Mbps)-Karachi,PK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'M-Inter_Jitter'!$L$2:$L$7</c:f>
              <c:numCache>
                <c:formatCode>@</c:formatCode>
                <c:ptCount val="6"/>
                <c:pt idx="0">
                  <c:v>272.5</c:v>
                </c:pt>
                <c:pt idx="1">
                  <c:v>291</c:v>
                </c:pt>
                <c:pt idx="2">
                  <c:v>266.25</c:v>
                </c:pt>
                <c:pt idx="3">
                  <c:v>287.25</c:v>
                </c:pt>
                <c:pt idx="4">
                  <c:v>272</c:v>
                </c:pt>
                <c:pt idx="5">
                  <c:v>299.25</c:v>
                </c:pt>
              </c:numCache>
            </c:numRef>
          </c:val>
        </c:ser>
        <c:ser>
          <c:idx val="11"/>
          <c:order val="11"/>
          <c:tx>
            <c:strRef>
              <c:f>'M-Inter_Jitter'!$M$1</c:f>
              <c:strCache>
                <c:ptCount val="1"/>
                <c:pt idx="0">
                  <c:v>Dialog (2.16Mbps)-Colombo,SL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'M-Inter_Jitter'!$M$2:$M$7</c:f>
              <c:numCache>
                <c:formatCode>@</c:formatCode>
                <c:ptCount val="6"/>
                <c:pt idx="0">
                  <c:v>277</c:v>
                </c:pt>
                <c:pt idx="1">
                  <c:v>277.28571428571428</c:v>
                </c:pt>
                <c:pt idx="2">
                  <c:v>277.14285714285717</c:v>
                </c:pt>
                <c:pt idx="3">
                  <c:v>249</c:v>
                </c:pt>
                <c:pt idx="4">
                  <c:v>224.14285714285714</c:v>
                </c:pt>
                <c:pt idx="5">
                  <c:v>286.57142857142856</c:v>
                </c:pt>
              </c:numCache>
            </c:numRef>
          </c:val>
        </c:ser>
        <c:ser>
          <c:idx val="12"/>
          <c:order val="12"/>
          <c:tx>
            <c:strRef>
              <c:f>'M-Inter_Jitter'!$N$1</c:f>
              <c:strCache>
                <c:ptCount val="1"/>
                <c:pt idx="0">
                  <c:v>Etisalat (7.2Mbps)-Colombo,LK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'M-Inter_Jitter'!$N$2:$N$7</c:f>
              <c:numCache>
                <c:formatCode>@</c:formatCode>
                <c:ptCount val="6"/>
                <c:pt idx="0">
                  <c:v>279.2</c:v>
                </c:pt>
                <c:pt idx="1">
                  <c:v>263.8</c:v>
                </c:pt>
                <c:pt idx="2">
                  <c:v>257.8</c:v>
                </c:pt>
                <c:pt idx="3">
                  <c:v>259.8</c:v>
                </c:pt>
                <c:pt idx="4">
                  <c:v>262.60000000000002</c:v>
                </c:pt>
                <c:pt idx="5">
                  <c:v>239.8</c:v>
                </c:pt>
              </c:numCache>
            </c:numRef>
          </c:val>
        </c:ser>
        <c:ser>
          <c:idx val="13"/>
          <c:order val="13"/>
          <c:tx>
            <c:strRef>
              <c:f>'M-Inter_Jitter'!$O$1</c:f>
              <c:strCache>
                <c:ptCount val="1"/>
                <c:pt idx="0">
                  <c:v>Mobitel (3.6Mbps)-Colombo,LK</c:v>
                </c:pt>
              </c:strCache>
            </c:strRef>
          </c:tx>
          <c:spPr>
            <a:ln>
              <a:solidFill>
                <a:srgbClr val="D99795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'M-Inter_Jitter'!$O$2:$O$7</c:f>
              <c:numCache>
                <c:formatCode>@</c:formatCode>
                <c:ptCount val="6"/>
                <c:pt idx="0">
                  <c:v>243.75</c:v>
                </c:pt>
                <c:pt idx="1">
                  <c:v>238.75</c:v>
                </c:pt>
                <c:pt idx="2">
                  <c:v>246.75</c:v>
                </c:pt>
                <c:pt idx="3">
                  <c:v>279.5</c:v>
                </c:pt>
                <c:pt idx="4">
                  <c:v>197</c:v>
                </c:pt>
                <c:pt idx="5">
                  <c:v>283.75</c:v>
                </c:pt>
              </c:numCache>
            </c:numRef>
          </c:val>
        </c:ser>
        <c:ser>
          <c:idx val="14"/>
          <c:order val="14"/>
          <c:tx>
            <c:strRef>
              <c:f>'M-Inter_Jitter'!$P$1</c:f>
              <c:strCache>
                <c:ptCount val="1"/>
                <c:pt idx="0">
                  <c:v>Telkomsel Flash Ultima(3.6Mbps)-Jakarta,ID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'M-Inter_Jitter'!$P$2:$P$7</c:f>
              <c:numCache>
                <c:formatCode>General</c:formatCode>
                <c:ptCount val="6"/>
                <c:pt idx="0">
                  <c:v>259.39999999999998</c:v>
                </c:pt>
                <c:pt idx="1">
                  <c:v>266.60000000000002</c:v>
                </c:pt>
                <c:pt idx="2">
                  <c:v>286</c:v>
                </c:pt>
                <c:pt idx="3">
                  <c:v>240.6</c:v>
                </c:pt>
                <c:pt idx="4">
                  <c:v>268.39999999999998</c:v>
                </c:pt>
                <c:pt idx="5">
                  <c:v>237.6</c:v>
                </c:pt>
              </c:numCache>
            </c:numRef>
          </c:val>
        </c:ser>
        <c:ser>
          <c:idx val="15"/>
          <c:order val="15"/>
          <c:tx>
            <c:strRef>
              <c:f>'M-Inter_Jitter'!$Q$1</c:f>
              <c:strCache>
                <c:ptCount val="1"/>
                <c:pt idx="0">
                  <c:v>SMART Bro Starter Plug-it (7.2 Mbps)-Manila,PH</c:v>
                </c:pt>
              </c:strCache>
            </c:strRef>
          </c:tx>
          <c:spPr>
            <a:ln>
              <a:solidFill>
                <a:srgbClr val="3F3151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'M-Inter_Jitter'!$Q$2:$Q$7</c:f>
              <c:numCache>
                <c:formatCode>General</c:formatCode>
                <c:ptCount val="6"/>
                <c:pt idx="0">
                  <c:v>228.6</c:v>
                </c:pt>
                <c:pt idx="1">
                  <c:v>248.2</c:v>
                </c:pt>
                <c:pt idx="2">
                  <c:v>279.39999999999998</c:v>
                </c:pt>
                <c:pt idx="3">
                  <c:v>269.2</c:v>
                </c:pt>
                <c:pt idx="4">
                  <c:v>301.8</c:v>
                </c:pt>
                <c:pt idx="5">
                  <c:v>306</c:v>
                </c:pt>
              </c:numCache>
            </c:numRef>
          </c:val>
        </c:ser>
        <c:ser>
          <c:idx val="16"/>
          <c:order val="16"/>
          <c:tx>
            <c:strRef>
              <c:f>'M-Inter_Jitter'!$R$1</c:f>
              <c:strCache>
                <c:ptCount val="1"/>
                <c:pt idx="0">
                  <c:v>Globe Tattoo Stick (3.6 Mbps)-Manila,PH</c:v>
                </c:pt>
              </c:strCache>
            </c:strRef>
          </c:tx>
          <c:spPr>
            <a:ln>
              <a:solidFill>
                <a:srgbClr val="60497B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'M-Inter_Jitter'!$R$2:$R$7</c:f>
              <c:numCache>
                <c:formatCode>General</c:formatCode>
                <c:ptCount val="6"/>
                <c:pt idx="0">
                  <c:v>291.8</c:v>
                </c:pt>
                <c:pt idx="1">
                  <c:v>264.8</c:v>
                </c:pt>
                <c:pt idx="2">
                  <c:v>279.39999999999998</c:v>
                </c:pt>
                <c:pt idx="3">
                  <c:v>265</c:v>
                </c:pt>
                <c:pt idx="4">
                  <c:v>316.60000000000002</c:v>
                </c:pt>
                <c:pt idx="5">
                  <c:v>292.2</c:v>
                </c:pt>
              </c:numCache>
            </c:numRef>
          </c:val>
        </c:ser>
        <c:ser>
          <c:idx val="17"/>
          <c:order val="17"/>
          <c:tx>
            <c:strRef>
              <c:f>'M-Inter_Jitter'!$S$1</c:f>
              <c:strCache>
                <c:ptCount val="1"/>
                <c:pt idx="0">
                  <c:v>Sun Broadband Plan 799 (3.6Mbps)-Manila,PH</c:v>
                </c:pt>
              </c:strCache>
            </c:strRef>
          </c:tx>
          <c:spPr>
            <a:ln>
              <a:solidFill>
                <a:srgbClr val="CCC0DA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'M-Inter_Jitter'!$S$2:$S$7</c:f>
              <c:numCache>
                <c:formatCode>General</c:formatCode>
                <c:ptCount val="6"/>
                <c:pt idx="0">
                  <c:v>188.5</c:v>
                </c:pt>
                <c:pt idx="1">
                  <c:v>289.75</c:v>
                </c:pt>
                <c:pt idx="2">
                  <c:v>227.5</c:v>
                </c:pt>
                <c:pt idx="3">
                  <c:v>235.75</c:v>
                </c:pt>
                <c:pt idx="4">
                  <c:v>301.75</c:v>
                </c:pt>
                <c:pt idx="5">
                  <c:v>272</c:v>
                </c:pt>
              </c:numCache>
            </c:numRef>
          </c:val>
        </c:ser>
        <c:ser>
          <c:idx val="18"/>
          <c:order val="18"/>
          <c:tx>
            <c:strRef>
              <c:f>'M-Inter_Jitter'!$T$1</c:f>
              <c:strCache>
                <c:ptCount val="1"/>
                <c:pt idx="0">
                  <c:v>Truemove H iSmart (42Mbps)-Bangkok,TH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'M-Inter_Jitter'!$T$2:$T$7</c:f>
              <c:numCache>
                <c:formatCode>General</c:formatCode>
                <c:ptCount val="6"/>
                <c:pt idx="0">
                  <c:v>262.25</c:v>
                </c:pt>
                <c:pt idx="1">
                  <c:v>235.5</c:v>
                </c:pt>
                <c:pt idx="2">
                  <c:v>327.75</c:v>
                </c:pt>
                <c:pt idx="3">
                  <c:v>287.25</c:v>
                </c:pt>
                <c:pt idx="4">
                  <c:v>281.5</c:v>
                </c:pt>
                <c:pt idx="5">
                  <c:v>285.75</c:v>
                </c:pt>
              </c:numCache>
            </c:numRef>
          </c:val>
        </c:ser>
        <c:ser>
          <c:idx val="19"/>
          <c:order val="19"/>
          <c:tx>
            <c:strRef>
              <c:f>'M-Inter_Jitter'!$U$1</c:f>
              <c:strCache>
                <c:ptCount val="1"/>
                <c:pt idx="0">
                  <c:v>AIS 3G iSmart (Speed)-Bangkok,TH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'M-Inter_Jitter'!$A$2:$A$7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'M-Inter_Jitter'!$U$2:$U$7</c:f>
              <c:numCache>
                <c:formatCode>General</c:formatCode>
                <c:ptCount val="6"/>
                <c:pt idx="0">
                  <c:v>259.75</c:v>
                </c:pt>
                <c:pt idx="1">
                  <c:v>274</c:v>
                </c:pt>
                <c:pt idx="2">
                  <c:v>292</c:v>
                </c:pt>
                <c:pt idx="3">
                  <c:v>277.75</c:v>
                </c:pt>
                <c:pt idx="4">
                  <c:v>257.5</c:v>
                </c:pt>
                <c:pt idx="5">
                  <c:v>242</c:v>
                </c:pt>
              </c:numCache>
            </c:numRef>
          </c:val>
        </c:ser>
        <c:marker val="1"/>
        <c:axId val="88262912"/>
        <c:axId val="88276992"/>
      </c:lineChart>
      <c:catAx>
        <c:axId val="88262912"/>
        <c:scaling>
          <c:orientation val="minMax"/>
        </c:scaling>
        <c:axPos val="b"/>
        <c:tickLblPos val="nextTo"/>
        <c:crossAx val="88276992"/>
        <c:crosses val="autoZero"/>
        <c:auto val="1"/>
        <c:lblAlgn val="ctr"/>
        <c:lblOffset val="100"/>
      </c:catAx>
      <c:valAx>
        <c:axId val="88276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Jitter</a:t>
                </a:r>
              </a:p>
            </c:rich>
          </c:tx>
        </c:title>
        <c:numFmt formatCode="@" sourceLinked="1"/>
        <c:tickLblPos val="nextTo"/>
        <c:crossAx val="882629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532469689420367E-2"/>
          <c:y val="0.71844573276789137"/>
          <c:w val="0.98390884528821043"/>
          <c:h val="0.25884561819303525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3220153347797249E-2"/>
          <c:y val="3.403071167828161E-2"/>
          <c:w val="0.88689292201703451"/>
          <c:h val="0.67511280660323236"/>
        </c:manualLayout>
      </c:layout>
      <c:lineChart>
        <c:grouping val="standard"/>
        <c:ser>
          <c:idx val="0"/>
          <c:order val="0"/>
          <c:tx>
            <c:strRef>
              <c:f>'F-ISP_Download'!$B$11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'F-ISP_Download'!$B$12:$B$17</c:f>
              <c:numCache>
                <c:formatCode>@</c:formatCode>
                <c:ptCount val="6"/>
                <c:pt idx="0">
                  <c:v>21.5576171875</c:v>
                </c:pt>
                <c:pt idx="1">
                  <c:v>12.9638671875</c:v>
                </c:pt>
                <c:pt idx="2">
                  <c:v>12.6953125</c:v>
                </c:pt>
                <c:pt idx="3" formatCode="General">
                  <c:v>11.8896484375</c:v>
                </c:pt>
                <c:pt idx="4">
                  <c:v>14.111328125</c:v>
                </c:pt>
                <c:pt idx="5">
                  <c:v>17.3828125</c:v>
                </c:pt>
              </c:numCache>
            </c:numRef>
          </c:val>
        </c:ser>
        <c:ser>
          <c:idx val="1"/>
          <c:order val="1"/>
          <c:tx>
            <c:strRef>
              <c:f>'F-ISP_Download'!$C$11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'F-ISP_Download'!$C$12:$C$17</c:f>
              <c:numCache>
                <c:formatCode>General</c:formatCode>
                <c:ptCount val="6"/>
                <c:pt idx="0" formatCode="@">
                  <c:v>13.2080078125</c:v>
                </c:pt>
                <c:pt idx="1">
                  <c:v>9.814453125</c:v>
                </c:pt>
                <c:pt idx="2">
                  <c:v>6.0302734375</c:v>
                </c:pt>
                <c:pt idx="3">
                  <c:v>4.4677734375</c:v>
                </c:pt>
                <c:pt idx="4">
                  <c:v>9.228515625</c:v>
                </c:pt>
                <c:pt idx="5">
                  <c:v>13.201904296875</c:v>
                </c:pt>
              </c:numCache>
            </c:numRef>
          </c:val>
        </c:ser>
        <c:ser>
          <c:idx val="2"/>
          <c:order val="2"/>
          <c:tx>
            <c:strRef>
              <c:f>'F-ISP_Download'!$D$11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'F-ISP_Download'!$D$12:$D$17</c:f>
              <c:numCache>
                <c:formatCode>@</c:formatCode>
                <c:ptCount val="6"/>
                <c:pt idx="0">
                  <c:v>5.1025390625</c:v>
                </c:pt>
                <c:pt idx="1">
                  <c:v>3.8232421875</c:v>
                </c:pt>
                <c:pt idx="2">
                  <c:v>8.3447265625</c:v>
                </c:pt>
                <c:pt idx="3" formatCode="General">
                  <c:v>4.4677734375</c:v>
                </c:pt>
                <c:pt idx="4">
                  <c:v>4.306640625</c:v>
                </c:pt>
                <c:pt idx="5">
                  <c:v>4.51171875</c:v>
                </c:pt>
              </c:numCache>
            </c:numRef>
          </c:val>
        </c:ser>
        <c:ser>
          <c:idx val="3"/>
          <c:order val="3"/>
          <c:tx>
            <c:strRef>
              <c:f>'F-ISP_Download'!$E$11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'F-ISP_Download'!$E$12:$E$17</c:f>
              <c:numCache>
                <c:formatCode>@</c:formatCode>
                <c:ptCount val="6"/>
                <c:pt idx="0">
                  <c:v>184.0234375</c:v>
                </c:pt>
                <c:pt idx="1">
                  <c:v>206.13281250000003</c:v>
                </c:pt>
                <c:pt idx="2">
                  <c:v>171.953125</c:v>
                </c:pt>
                <c:pt idx="3" formatCode="General">
                  <c:v>206.40625</c:v>
                </c:pt>
                <c:pt idx="4">
                  <c:v>172.03125</c:v>
                </c:pt>
                <c:pt idx="5">
                  <c:v>168.4765625</c:v>
                </c:pt>
              </c:numCache>
            </c:numRef>
          </c:val>
        </c:ser>
        <c:ser>
          <c:idx val="4"/>
          <c:order val="4"/>
          <c:tx>
            <c:strRef>
              <c:f>'F-ISP_Download'!$F$11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'F-ISP_Download'!$F$12:$F$17</c:f>
              <c:numCache>
                <c:formatCode>@</c:formatCode>
                <c:ptCount val="6"/>
                <c:pt idx="0">
                  <c:v>110.3515625</c:v>
                </c:pt>
                <c:pt idx="1">
                  <c:v>156.54296875</c:v>
                </c:pt>
                <c:pt idx="2">
                  <c:v>127.294921875</c:v>
                </c:pt>
                <c:pt idx="3" formatCode="General">
                  <c:v>149.267578125</c:v>
                </c:pt>
                <c:pt idx="4">
                  <c:v>146.77734375</c:v>
                </c:pt>
              </c:numCache>
            </c:numRef>
          </c:val>
        </c:ser>
        <c:ser>
          <c:idx val="5"/>
          <c:order val="5"/>
          <c:tx>
            <c:strRef>
              <c:f>'F-ISP_Download'!$G$11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'F-ISP_Download'!$G$12:$G$17</c:f>
              <c:numCache>
                <c:formatCode>@</c:formatCode>
                <c:ptCount val="6"/>
                <c:pt idx="0">
                  <c:v>74.053955078125</c:v>
                </c:pt>
                <c:pt idx="1">
                  <c:v>73.724365234375</c:v>
                </c:pt>
                <c:pt idx="2">
                  <c:v>59.41162109375</c:v>
                </c:pt>
                <c:pt idx="3" formatCode="General">
                  <c:v>62.530517578125</c:v>
                </c:pt>
                <c:pt idx="4">
                  <c:v>65.80810546875</c:v>
                </c:pt>
                <c:pt idx="5">
                  <c:v>57.82470703125</c:v>
                </c:pt>
              </c:numCache>
            </c:numRef>
          </c:val>
        </c:ser>
        <c:ser>
          <c:idx val="6"/>
          <c:order val="6"/>
          <c:tx>
            <c:strRef>
              <c:f>'F-ISP_Download'!$H$11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'F-ISP_Download'!$H$12:$H$17</c:f>
              <c:numCache>
                <c:formatCode>@</c:formatCode>
                <c:ptCount val="6"/>
                <c:pt idx="0">
                  <c:v>346.435546875</c:v>
                </c:pt>
                <c:pt idx="1">
                  <c:v>346.86279296875</c:v>
                </c:pt>
                <c:pt idx="2">
                  <c:v>346.49658203125</c:v>
                </c:pt>
                <c:pt idx="3" formatCode="General">
                  <c:v>345.15380859375</c:v>
                </c:pt>
                <c:pt idx="4">
                  <c:v>346.97265625</c:v>
                </c:pt>
                <c:pt idx="5">
                  <c:v>347.0947265625</c:v>
                </c:pt>
              </c:numCache>
            </c:numRef>
          </c:val>
        </c:ser>
        <c:ser>
          <c:idx val="7"/>
          <c:order val="7"/>
          <c:tx>
            <c:strRef>
              <c:f>'F-ISP_Download'!$I$11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'F-ISP_Download'!$I$12:$I$17</c:f>
              <c:numCache>
                <c:formatCode>@</c:formatCode>
                <c:ptCount val="6"/>
                <c:pt idx="0">
                  <c:v>501.434326171875</c:v>
                </c:pt>
                <c:pt idx="1">
                  <c:v>486.3037109375</c:v>
                </c:pt>
                <c:pt idx="2">
                  <c:v>414.215087890625</c:v>
                </c:pt>
                <c:pt idx="3" formatCode="General">
                  <c:v>442.4407958984375</c:v>
                </c:pt>
                <c:pt idx="4">
                  <c:v>380.2154541015625</c:v>
                </c:pt>
                <c:pt idx="5">
                  <c:v>506.787109375</c:v>
                </c:pt>
              </c:numCache>
            </c:numRef>
          </c:val>
        </c:ser>
        <c:ser>
          <c:idx val="8"/>
          <c:order val="8"/>
          <c:tx>
            <c:strRef>
              <c:f>'F-ISP_Download'!$J$11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'F-ISP_Download'!$J$12:$J$17</c:f>
              <c:numCache>
                <c:formatCode>@</c:formatCode>
                <c:ptCount val="6"/>
                <c:pt idx="0">
                  <c:v>108.3203125</c:v>
                </c:pt>
                <c:pt idx="1">
                  <c:v>105.2734375</c:v>
                </c:pt>
                <c:pt idx="2">
                  <c:v>107.85156250000001</c:v>
                </c:pt>
                <c:pt idx="3" formatCode="General">
                  <c:v>108.4765625</c:v>
                </c:pt>
                <c:pt idx="4">
                  <c:v>108.3984375</c:v>
                </c:pt>
                <c:pt idx="5">
                  <c:v>108.43750000000001</c:v>
                </c:pt>
              </c:numCache>
            </c:numRef>
          </c:val>
        </c:ser>
        <c:ser>
          <c:idx val="9"/>
          <c:order val="9"/>
          <c:tx>
            <c:strRef>
              <c:f>'F-ISP_Download'!$K$11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'F-ISP_Download'!$K$12:$K$17</c:f>
              <c:numCache>
                <c:formatCode>@</c:formatCode>
                <c:ptCount val="6"/>
                <c:pt idx="0">
                  <c:v>6.8540219907407414</c:v>
                </c:pt>
                <c:pt idx="1">
                  <c:v>5.1316550925925926</c:v>
                </c:pt>
                <c:pt idx="2">
                  <c:v>4.3735532407407405</c:v>
                </c:pt>
                <c:pt idx="3" formatCode="General">
                  <c:v>5.7863136574074074</c:v>
                </c:pt>
                <c:pt idx="4">
                  <c:v>5.8130787037037033</c:v>
                </c:pt>
                <c:pt idx="5">
                  <c:v>5.56640625</c:v>
                </c:pt>
              </c:numCache>
            </c:numRef>
          </c:val>
        </c:ser>
        <c:ser>
          <c:idx val="11"/>
          <c:order val="10"/>
          <c:tx>
            <c:strRef>
              <c:f>'F-ISP_Download'!$M$11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'F-ISP_Download'!$A$12:$A$17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'F-ISP_Download'!$M$12:$M$17</c:f>
              <c:numCache>
                <c:formatCode>@</c:formatCode>
                <c:ptCount val="6"/>
                <c:pt idx="0">
                  <c:v>70.697115384615387</c:v>
                </c:pt>
                <c:pt idx="1">
                  <c:v>62.53305288461538</c:v>
                </c:pt>
                <c:pt idx="2">
                  <c:v>58.23692908653846</c:v>
                </c:pt>
                <c:pt idx="3" formatCode="General">
                  <c:v>51.44981971153846</c:v>
                </c:pt>
                <c:pt idx="4">
                  <c:v>41.560246394230766</c:v>
                </c:pt>
                <c:pt idx="5">
                  <c:v>45.75270432692308</c:v>
                </c:pt>
              </c:numCache>
            </c:numRef>
          </c:val>
        </c:ser>
        <c:marker val="1"/>
        <c:axId val="76589696"/>
        <c:axId val="76595584"/>
      </c:lineChart>
      <c:catAx>
        <c:axId val="76589696"/>
        <c:scaling>
          <c:orientation val="minMax"/>
        </c:scaling>
        <c:axPos val="b"/>
        <c:tickLblPos val="nextTo"/>
        <c:crossAx val="76595584"/>
        <c:crosses val="autoZero"/>
        <c:auto val="1"/>
        <c:lblAlgn val="ctr"/>
        <c:lblOffset val="100"/>
      </c:catAx>
      <c:valAx>
        <c:axId val="765955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</a:t>
                </a:r>
                <a:r>
                  <a:rPr lang="en-US" baseline="0"/>
                  <a:t> vs Advertised (%)</a:t>
                </a:r>
                <a:endParaRPr lang="en-US"/>
              </a:p>
            </c:rich>
          </c:tx>
          <c:layout/>
        </c:title>
        <c:numFmt formatCode="@" sourceLinked="1"/>
        <c:tickLblPos val="nextTo"/>
        <c:crossAx val="76589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2449680327439471E-2"/>
          <c:y val="0.78151146232019364"/>
          <c:w val="0.96233227724846993"/>
          <c:h val="0.21848853767980683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387690327946677"/>
          <c:y val="3.32026204737641E-2"/>
          <c:w val="0.85355520769171478"/>
          <c:h val="0.60351052684747009"/>
        </c:manualLayout>
      </c:layout>
      <c:lineChart>
        <c:grouping val="standard"/>
        <c:ser>
          <c:idx val="0"/>
          <c:order val="0"/>
          <c:tx>
            <c:strRef>
              <c:f>'F-ISP_Latency'!$B$1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'F-ISP_Latency'!$B$2:$B$7</c:f>
              <c:numCache>
                <c:formatCode>@</c:formatCode>
                <c:ptCount val="6"/>
                <c:pt idx="0">
                  <c:v>199.5</c:v>
                </c:pt>
                <c:pt idx="1">
                  <c:v>340.5</c:v>
                </c:pt>
                <c:pt idx="2">
                  <c:v>355.25</c:v>
                </c:pt>
                <c:pt idx="3">
                  <c:v>300</c:v>
                </c:pt>
                <c:pt idx="4">
                  <c:v>220</c:v>
                </c:pt>
                <c:pt idx="5">
                  <c:v>203.25</c:v>
                </c:pt>
              </c:numCache>
            </c:numRef>
          </c:val>
        </c:ser>
        <c:ser>
          <c:idx val="1"/>
          <c:order val="1"/>
          <c:tx>
            <c:strRef>
              <c:f>'F-ISP_Latency'!$C$1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'F-ISP_Latency'!$C$2:$C$7</c:f>
              <c:numCache>
                <c:formatCode>@</c:formatCode>
                <c:ptCount val="6"/>
                <c:pt idx="0">
                  <c:v>107.25</c:v>
                </c:pt>
                <c:pt idx="1">
                  <c:v>132.25</c:v>
                </c:pt>
                <c:pt idx="2">
                  <c:v>163.25</c:v>
                </c:pt>
                <c:pt idx="3">
                  <c:v>219.25</c:v>
                </c:pt>
                <c:pt idx="4">
                  <c:v>125.5</c:v>
                </c:pt>
                <c:pt idx="5">
                  <c:v>135.5</c:v>
                </c:pt>
              </c:numCache>
            </c:numRef>
          </c:val>
        </c:ser>
        <c:ser>
          <c:idx val="2"/>
          <c:order val="2"/>
          <c:tx>
            <c:strRef>
              <c:f>'F-ISP_Latency'!$D$1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'F-ISP_Latency'!$D$2:$D$7</c:f>
              <c:numCache>
                <c:formatCode>@</c:formatCode>
                <c:ptCount val="6"/>
                <c:pt idx="0">
                  <c:v>181</c:v>
                </c:pt>
                <c:pt idx="1">
                  <c:v>205</c:v>
                </c:pt>
                <c:pt idx="2">
                  <c:v>269</c:v>
                </c:pt>
                <c:pt idx="3">
                  <c:v>188</c:v>
                </c:pt>
                <c:pt idx="4">
                  <c:v>167.6</c:v>
                </c:pt>
                <c:pt idx="5">
                  <c:v>183</c:v>
                </c:pt>
              </c:numCache>
            </c:numRef>
          </c:val>
        </c:ser>
        <c:ser>
          <c:idx val="3"/>
          <c:order val="3"/>
          <c:tx>
            <c:strRef>
              <c:f>'F-ISP_Latency'!$E$1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'F-ISP_Latency'!$E$2:$E$7</c:f>
              <c:numCache>
                <c:formatCode>@</c:formatCode>
                <c:ptCount val="6"/>
                <c:pt idx="0">
                  <c:v>155.4</c:v>
                </c:pt>
                <c:pt idx="1">
                  <c:v>103.8</c:v>
                </c:pt>
                <c:pt idx="2">
                  <c:v>102.4</c:v>
                </c:pt>
                <c:pt idx="3">
                  <c:v>105.8</c:v>
                </c:pt>
                <c:pt idx="4">
                  <c:v>102</c:v>
                </c:pt>
                <c:pt idx="5">
                  <c:v>111</c:v>
                </c:pt>
              </c:numCache>
            </c:numRef>
          </c:val>
        </c:ser>
        <c:ser>
          <c:idx val="4"/>
          <c:order val="4"/>
          <c:tx>
            <c:strRef>
              <c:f>'F-ISP_Latency'!$F$1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'F-ISP_Latency'!$F$2:$F$7</c:f>
              <c:numCache>
                <c:formatCode>@</c:formatCode>
                <c:ptCount val="6"/>
                <c:pt idx="0">
                  <c:v>481.25</c:v>
                </c:pt>
                <c:pt idx="1">
                  <c:v>479.25</c:v>
                </c:pt>
                <c:pt idx="2">
                  <c:v>525.25</c:v>
                </c:pt>
                <c:pt idx="3">
                  <c:v>468.5</c:v>
                </c:pt>
                <c:pt idx="4">
                  <c:v>482.25</c:v>
                </c:pt>
              </c:numCache>
            </c:numRef>
          </c:val>
        </c:ser>
        <c:ser>
          <c:idx val="5"/>
          <c:order val="5"/>
          <c:tx>
            <c:strRef>
              <c:f>'F-ISP_Latency'!$G$1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'F-ISP_Latency'!$G$2:$G$7</c:f>
              <c:numCache>
                <c:formatCode>@</c:formatCode>
                <c:ptCount val="6"/>
                <c:pt idx="0">
                  <c:v>81</c:v>
                </c:pt>
                <c:pt idx="1">
                  <c:v>76.25</c:v>
                </c:pt>
                <c:pt idx="2">
                  <c:v>102.75</c:v>
                </c:pt>
                <c:pt idx="3">
                  <c:v>89.25</c:v>
                </c:pt>
                <c:pt idx="4">
                  <c:v>175.25</c:v>
                </c:pt>
                <c:pt idx="5">
                  <c:v>158.5</c:v>
                </c:pt>
              </c:numCache>
            </c:numRef>
          </c:val>
        </c:ser>
        <c:ser>
          <c:idx val="6"/>
          <c:order val="6"/>
          <c:tx>
            <c:strRef>
              <c:f>'F-ISP_Latency'!$H$1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'F-ISP_Latency'!$H$2:$H$7</c:f>
              <c:numCache>
                <c:formatCode>@</c:formatCode>
                <c:ptCount val="6"/>
                <c:pt idx="0">
                  <c:v>386.25</c:v>
                </c:pt>
                <c:pt idx="1">
                  <c:v>365</c:v>
                </c:pt>
                <c:pt idx="2">
                  <c:v>379</c:v>
                </c:pt>
                <c:pt idx="3">
                  <c:v>365</c:v>
                </c:pt>
                <c:pt idx="4">
                  <c:v>417.75</c:v>
                </c:pt>
                <c:pt idx="5">
                  <c:v>383</c:v>
                </c:pt>
              </c:numCache>
            </c:numRef>
          </c:val>
        </c:ser>
        <c:ser>
          <c:idx val="7"/>
          <c:order val="7"/>
          <c:tx>
            <c:strRef>
              <c:f>'F-ISP_Latency'!$I$1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'F-ISP_Latency'!$I$2:$I$7</c:f>
              <c:numCache>
                <c:formatCode>@</c:formatCode>
                <c:ptCount val="6"/>
                <c:pt idx="0">
                  <c:v>384.375</c:v>
                </c:pt>
                <c:pt idx="1">
                  <c:v>421.25</c:v>
                </c:pt>
                <c:pt idx="2">
                  <c:v>436.75</c:v>
                </c:pt>
                <c:pt idx="3">
                  <c:v>421</c:v>
                </c:pt>
                <c:pt idx="4">
                  <c:v>436.125</c:v>
                </c:pt>
                <c:pt idx="5">
                  <c:v>373.25</c:v>
                </c:pt>
              </c:numCache>
            </c:numRef>
          </c:val>
        </c:ser>
        <c:ser>
          <c:idx val="8"/>
          <c:order val="8"/>
          <c:tx>
            <c:strRef>
              <c:f>'F-ISP_Latency'!$J$1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'F-ISP_Latency'!$J$2:$J$7</c:f>
              <c:numCache>
                <c:formatCode>General</c:formatCode>
                <c:ptCount val="6"/>
                <c:pt idx="0">
                  <c:v>518.20000000000005</c:v>
                </c:pt>
                <c:pt idx="1">
                  <c:v>522.20000000000005</c:v>
                </c:pt>
                <c:pt idx="2">
                  <c:v>513.20000000000005</c:v>
                </c:pt>
                <c:pt idx="3">
                  <c:v>532</c:v>
                </c:pt>
                <c:pt idx="4">
                  <c:v>521.20000000000005</c:v>
                </c:pt>
                <c:pt idx="5">
                  <c:v>527.20000000000005</c:v>
                </c:pt>
              </c:numCache>
            </c:numRef>
          </c:val>
        </c:ser>
        <c:ser>
          <c:idx val="9"/>
          <c:order val="9"/>
          <c:tx>
            <c:strRef>
              <c:f>'F-ISP_Latency'!$K$1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'F-ISP_Latency'!$K$2:$K$7</c:f>
              <c:numCache>
                <c:formatCode>General</c:formatCode>
                <c:ptCount val="6"/>
                <c:pt idx="0">
                  <c:v>520.4</c:v>
                </c:pt>
                <c:pt idx="1">
                  <c:v>485.8</c:v>
                </c:pt>
                <c:pt idx="2">
                  <c:v>548.6</c:v>
                </c:pt>
                <c:pt idx="3">
                  <c:v>491.8</c:v>
                </c:pt>
                <c:pt idx="4">
                  <c:v>627.79999999999995</c:v>
                </c:pt>
                <c:pt idx="5">
                  <c:v>531.20000000000005</c:v>
                </c:pt>
              </c:numCache>
            </c:numRef>
          </c:val>
        </c:ser>
        <c:ser>
          <c:idx val="10"/>
          <c:order val="10"/>
          <c:tx>
            <c:strRef>
              <c:f>'F-ISP_Latency'!$L$1</c:f>
              <c:strCache>
                <c:ptCount val="1"/>
                <c:pt idx="0">
                  <c:v>True online (10Mbps)-Bangkok,TH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'F-ISP_Latency'!$L$2:$L$7</c:f>
              <c:numCache>
                <c:formatCode>General</c:formatCode>
                <c:ptCount val="6"/>
                <c:pt idx="0">
                  <c:v>42.25</c:v>
                </c:pt>
                <c:pt idx="1">
                  <c:v>43.5</c:v>
                </c:pt>
                <c:pt idx="2">
                  <c:v>44.25</c:v>
                </c:pt>
                <c:pt idx="3">
                  <c:v>43</c:v>
                </c:pt>
                <c:pt idx="4">
                  <c:v>42.25</c:v>
                </c:pt>
                <c:pt idx="5">
                  <c:v>51</c:v>
                </c:pt>
              </c:numCache>
            </c:numRef>
          </c:val>
        </c:ser>
        <c:ser>
          <c:idx val="11"/>
          <c:order val="11"/>
          <c:tx>
            <c:strRef>
              <c:f>'F-ISP_Latency'!$M$1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'F-ISP_Latency'!$A$2:$A$7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'F-ISP_Latency'!$M$2:$M$7</c:f>
              <c:numCache>
                <c:formatCode>@</c:formatCode>
                <c:ptCount val="6"/>
                <c:pt idx="0">
                  <c:v>32</c:v>
                </c:pt>
                <c:pt idx="1">
                  <c:v>32.615384615384613</c:v>
                </c:pt>
                <c:pt idx="2">
                  <c:v>40.153846153846153</c:v>
                </c:pt>
                <c:pt idx="3">
                  <c:v>34.384615384615387</c:v>
                </c:pt>
                <c:pt idx="4">
                  <c:v>35.846153846153847</c:v>
                </c:pt>
                <c:pt idx="5">
                  <c:v>37.846153846153847</c:v>
                </c:pt>
              </c:numCache>
            </c:numRef>
          </c:val>
        </c:ser>
        <c:marker val="1"/>
        <c:axId val="76678272"/>
        <c:axId val="76679808"/>
      </c:lineChart>
      <c:catAx>
        <c:axId val="76678272"/>
        <c:scaling>
          <c:orientation val="minMax"/>
        </c:scaling>
        <c:axPos val="b"/>
        <c:tickLblPos val="nextTo"/>
        <c:crossAx val="76679808"/>
        <c:crosses val="autoZero"/>
        <c:auto val="1"/>
        <c:lblAlgn val="ctr"/>
        <c:lblOffset val="100"/>
      </c:catAx>
      <c:valAx>
        <c:axId val="76679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Latency (RTT)</a:t>
                </a:r>
              </a:p>
            </c:rich>
          </c:tx>
          <c:layout/>
        </c:title>
        <c:numFmt formatCode="@" sourceLinked="1"/>
        <c:tickLblPos val="nextTo"/>
        <c:crossAx val="76678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841549293512408E-2"/>
          <c:y val="0.72188655084532438"/>
          <c:w val="0.93389913157893112"/>
          <c:h val="0.26017015983891539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180083618097821"/>
          <c:y val="3.6802306036327802E-2"/>
          <c:w val="0.84536242573564635"/>
          <c:h val="0.48097034559224294"/>
        </c:manualLayout>
      </c:layout>
      <c:lineChart>
        <c:grouping val="standard"/>
        <c:ser>
          <c:idx val="0"/>
          <c:order val="0"/>
          <c:tx>
            <c:strRef>
              <c:f>'F-ISP_Jitter'!$B$1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'F-ISP_Jitter'!$B$2:$B$7</c:f>
              <c:numCache>
                <c:formatCode>@</c:formatCode>
                <c:ptCount val="6"/>
                <c:pt idx="0">
                  <c:v>21</c:v>
                </c:pt>
                <c:pt idx="1">
                  <c:v>176.75</c:v>
                </c:pt>
                <c:pt idx="2">
                  <c:v>51.25</c:v>
                </c:pt>
                <c:pt idx="3">
                  <c:v>68</c:v>
                </c:pt>
                <c:pt idx="4">
                  <c:v>17.25</c:v>
                </c:pt>
                <c:pt idx="5">
                  <c:v>19.75</c:v>
                </c:pt>
              </c:numCache>
            </c:numRef>
          </c:val>
        </c:ser>
        <c:ser>
          <c:idx val="1"/>
          <c:order val="1"/>
          <c:tx>
            <c:strRef>
              <c:f>'F-ISP_Jitter'!$C$1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'F-ISP_Jitter'!$C$2:$C$7</c:f>
              <c:numCache>
                <c:formatCode>@</c:formatCode>
                <c:ptCount val="6"/>
                <c:pt idx="0">
                  <c:v>31.5</c:v>
                </c:pt>
                <c:pt idx="1">
                  <c:v>88.25</c:v>
                </c:pt>
                <c:pt idx="2">
                  <c:v>92.25</c:v>
                </c:pt>
                <c:pt idx="3">
                  <c:v>38.25</c:v>
                </c:pt>
                <c:pt idx="4">
                  <c:v>57.75</c:v>
                </c:pt>
                <c:pt idx="5">
                  <c:v>55</c:v>
                </c:pt>
              </c:numCache>
            </c:numRef>
          </c:val>
        </c:ser>
        <c:ser>
          <c:idx val="2"/>
          <c:order val="2"/>
          <c:tx>
            <c:strRef>
              <c:f>'F-ISP_Jitter'!$D$1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'F-ISP_Jitter'!$D$2:$D$7</c:f>
              <c:numCache>
                <c:formatCode>@</c:formatCode>
                <c:ptCount val="6"/>
                <c:pt idx="0">
                  <c:v>88.8</c:v>
                </c:pt>
                <c:pt idx="1">
                  <c:v>54.2</c:v>
                </c:pt>
                <c:pt idx="2">
                  <c:v>76.400000000000006</c:v>
                </c:pt>
                <c:pt idx="3">
                  <c:v>93.4</c:v>
                </c:pt>
                <c:pt idx="4">
                  <c:v>21</c:v>
                </c:pt>
                <c:pt idx="5">
                  <c:v>73.599999999999994</c:v>
                </c:pt>
              </c:numCache>
            </c:numRef>
          </c:val>
        </c:ser>
        <c:ser>
          <c:idx val="3"/>
          <c:order val="3"/>
          <c:tx>
            <c:strRef>
              <c:f>'F-ISP_Jitter'!$E$1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'F-ISP_Jitter'!$E$2:$E$7</c:f>
              <c:numCache>
                <c:formatCode>@</c:formatCode>
                <c:ptCount val="6"/>
                <c:pt idx="0">
                  <c:v>60</c:v>
                </c:pt>
                <c:pt idx="1">
                  <c:v>5.2</c:v>
                </c:pt>
                <c:pt idx="2">
                  <c:v>38.200000000000003</c:v>
                </c:pt>
                <c:pt idx="3">
                  <c:v>13</c:v>
                </c:pt>
                <c:pt idx="4">
                  <c:v>3.2</c:v>
                </c:pt>
                <c:pt idx="5">
                  <c:v>28</c:v>
                </c:pt>
              </c:numCache>
            </c:numRef>
          </c:val>
        </c:ser>
        <c:ser>
          <c:idx val="4"/>
          <c:order val="4"/>
          <c:tx>
            <c:strRef>
              <c:f>'F-ISP_Jitter'!$F$1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'F-ISP_Jitter'!$F$2:$F$7</c:f>
              <c:numCache>
                <c:formatCode>@</c:formatCode>
                <c:ptCount val="6"/>
                <c:pt idx="0">
                  <c:v>210</c:v>
                </c:pt>
                <c:pt idx="1">
                  <c:v>110.25</c:v>
                </c:pt>
                <c:pt idx="2">
                  <c:v>165.5</c:v>
                </c:pt>
                <c:pt idx="3">
                  <c:v>177.25</c:v>
                </c:pt>
                <c:pt idx="4">
                  <c:v>76.5</c:v>
                </c:pt>
              </c:numCache>
            </c:numRef>
          </c:val>
        </c:ser>
        <c:ser>
          <c:idx val="5"/>
          <c:order val="5"/>
          <c:tx>
            <c:strRef>
              <c:f>'F-ISP_Jitter'!$G$1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'F-ISP_Jitter'!$G$2:$G$7</c:f>
              <c:numCache>
                <c:formatCode>@</c:formatCode>
                <c:ptCount val="6"/>
                <c:pt idx="0">
                  <c:v>24.5</c:v>
                </c:pt>
                <c:pt idx="1">
                  <c:v>10</c:v>
                </c:pt>
                <c:pt idx="2">
                  <c:v>70.25</c:v>
                </c:pt>
                <c:pt idx="3">
                  <c:v>44.25</c:v>
                </c:pt>
                <c:pt idx="4">
                  <c:v>202.75</c:v>
                </c:pt>
                <c:pt idx="5">
                  <c:v>49.5</c:v>
                </c:pt>
              </c:numCache>
            </c:numRef>
          </c:val>
        </c:ser>
        <c:ser>
          <c:idx val="6"/>
          <c:order val="6"/>
          <c:tx>
            <c:strRef>
              <c:f>'F-ISP_Jitter'!$H$1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'F-ISP_Jitter'!$H$2:$H$7</c:f>
              <c:numCache>
                <c:formatCode>@</c:formatCode>
                <c:ptCount val="6"/>
                <c:pt idx="0">
                  <c:v>125</c:v>
                </c:pt>
                <c:pt idx="1">
                  <c:v>96</c:v>
                </c:pt>
                <c:pt idx="2">
                  <c:v>112.25</c:v>
                </c:pt>
                <c:pt idx="3">
                  <c:v>94.5</c:v>
                </c:pt>
                <c:pt idx="4">
                  <c:v>132.25</c:v>
                </c:pt>
                <c:pt idx="5">
                  <c:v>115</c:v>
                </c:pt>
              </c:numCache>
            </c:numRef>
          </c:val>
        </c:ser>
        <c:ser>
          <c:idx val="7"/>
          <c:order val="7"/>
          <c:tx>
            <c:strRef>
              <c:f>'F-ISP_Jitter'!$I$1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'F-ISP_Jitter'!$I$2:$I$7</c:f>
              <c:numCache>
                <c:formatCode>@</c:formatCode>
                <c:ptCount val="6"/>
                <c:pt idx="0">
                  <c:v>71.125</c:v>
                </c:pt>
                <c:pt idx="1">
                  <c:v>45.25</c:v>
                </c:pt>
                <c:pt idx="2">
                  <c:v>81.875</c:v>
                </c:pt>
                <c:pt idx="3">
                  <c:v>75.375</c:v>
                </c:pt>
                <c:pt idx="4">
                  <c:v>52</c:v>
                </c:pt>
                <c:pt idx="5">
                  <c:v>44.625</c:v>
                </c:pt>
              </c:numCache>
            </c:numRef>
          </c:val>
        </c:ser>
        <c:ser>
          <c:idx val="8"/>
          <c:order val="8"/>
          <c:tx>
            <c:strRef>
              <c:f>'F-ISP_Jitter'!$J$1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'F-ISP_Jitter'!$J$2:$J$7</c:f>
              <c:numCache>
                <c:formatCode>General</c:formatCode>
                <c:ptCount val="6"/>
                <c:pt idx="0">
                  <c:v>85.4</c:v>
                </c:pt>
                <c:pt idx="1">
                  <c:v>133.80000000000001</c:v>
                </c:pt>
                <c:pt idx="2">
                  <c:v>77.2</c:v>
                </c:pt>
                <c:pt idx="3">
                  <c:v>52.6</c:v>
                </c:pt>
                <c:pt idx="4">
                  <c:v>91.4</c:v>
                </c:pt>
                <c:pt idx="5">
                  <c:v>53.8</c:v>
                </c:pt>
              </c:numCache>
            </c:numRef>
          </c:val>
        </c:ser>
        <c:ser>
          <c:idx val="9"/>
          <c:order val="9"/>
          <c:tx>
            <c:strRef>
              <c:f>'F-ISP_Jitter'!$K$1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'F-ISP_Jitter'!$K$2:$K$7</c:f>
              <c:numCache>
                <c:formatCode>General</c:formatCode>
                <c:ptCount val="6"/>
                <c:pt idx="0">
                  <c:v>189.6</c:v>
                </c:pt>
                <c:pt idx="1">
                  <c:v>230.8</c:v>
                </c:pt>
                <c:pt idx="2">
                  <c:v>208</c:v>
                </c:pt>
                <c:pt idx="3">
                  <c:v>258.8</c:v>
                </c:pt>
                <c:pt idx="4">
                  <c:v>189.4</c:v>
                </c:pt>
                <c:pt idx="5">
                  <c:v>197</c:v>
                </c:pt>
              </c:numCache>
            </c:numRef>
          </c:val>
        </c:ser>
        <c:ser>
          <c:idx val="10"/>
          <c:order val="10"/>
          <c:tx>
            <c:strRef>
              <c:f>'F-ISP_Jitter'!$L$1</c:f>
              <c:strCache>
                <c:ptCount val="1"/>
                <c:pt idx="0">
                  <c:v>True online (10Mbps)-Bangkok,TH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'F-ISP_Jitter'!$L$2:$L$7</c:f>
              <c:numCache>
                <c:formatCode>General</c:formatCode>
                <c:ptCount val="6"/>
                <c:pt idx="0">
                  <c:v>2.25</c:v>
                </c:pt>
                <c:pt idx="1">
                  <c:v>3.75</c:v>
                </c:pt>
                <c:pt idx="2">
                  <c:v>9</c:v>
                </c:pt>
                <c:pt idx="3">
                  <c:v>2</c:v>
                </c:pt>
                <c:pt idx="4">
                  <c:v>2</c:v>
                </c:pt>
                <c:pt idx="5">
                  <c:v>23.333333333333332</c:v>
                </c:pt>
              </c:numCache>
            </c:numRef>
          </c:val>
        </c:ser>
        <c:ser>
          <c:idx val="11"/>
          <c:order val="11"/>
          <c:tx>
            <c:strRef>
              <c:f>'F-ISP_Jitter'!$M$1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'F-ISP_Jitter'!$A$2:$A$7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'F-ISP_Jitter'!$M$2:$M$7</c:f>
              <c:numCache>
                <c:formatCode>@</c:formatCode>
                <c:ptCount val="6"/>
                <c:pt idx="0">
                  <c:v>1.9230769230769231</c:v>
                </c:pt>
                <c:pt idx="1">
                  <c:v>5.0769230769230766</c:v>
                </c:pt>
                <c:pt idx="2">
                  <c:v>24</c:v>
                </c:pt>
                <c:pt idx="3">
                  <c:v>11.461538461538462</c:v>
                </c:pt>
                <c:pt idx="4">
                  <c:v>15.23076923076923</c:v>
                </c:pt>
                <c:pt idx="5">
                  <c:v>13.384615384615385</c:v>
                </c:pt>
              </c:numCache>
            </c:numRef>
          </c:val>
        </c:ser>
        <c:marker val="1"/>
        <c:axId val="76864896"/>
        <c:axId val="76883072"/>
      </c:lineChart>
      <c:catAx>
        <c:axId val="76864896"/>
        <c:scaling>
          <c:orientation val="minMax"/>
        </c:scaling>
        <c:axPos val="b"/>
        <c:tickLblPos val="nextTo"/>
        <c:crossAx val="76883072"/>
        <c:crosses val="autoZero"/>
        <c:auto val="1"/>
        <c:lblAlgn val="ctr"/>
        <c:lblOffset val="100"/>
      </c:catAx>
      <c:valAx>
        <c:axId val="76883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Jitter</a:t>
                </a:r>
              </a:p>
            </c:rich>
          </c:tx>
        </c:title>
        <c:numFmt formatCode="@" sourceLinked="1"/>
        <c:tickLblPos val="nextTo"/>
        <c:crossAx val="7686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470532924789528E-3"/>
          <c:y val="0.69836422595146908"/>
          <c:w val="0.98881016180899606"/>
          <c:h val="0.28174715034129066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928912193150738"/>
          <c:y val="4.3908252361124937E-2"/>
          <c:w val="0.84222527583902562"/>
          <c:h val="0.61439317687402861"/>
        </c:manualLayout>
      </c:layout>
      <c:lineChart>
        <c:grouping val="standard"/>
        <c:ser>
          <c:idx val="0"/>
          <c:order val="0"/>
          <c:tx>
            <c:strRef>
              <c:f>'F-Inter_Download'!$B$1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'F-Inter_Download'!$B$2:$B$7</c:f>
              <c:numCache>
                <c:formatCode>@</c:formatCode>
                <c:ptCount val="6"/>
                <c:pt idx="0">
                  <c:v>867</c:v>
                </c:pt>
                <c:pt idx="1">
                  <c:v>825.5</c:v>
                </c:pt>
                <c:pt idx="2">
                  <c:v>590.25</c:v>
                </c:pt>
                <c:pt idx="3">
                  <c:v>733.25</c:v>
                </c:pt>
                <c:pt idx="4">
                  <c:v>737.5</c:v>
                </c:pt>
                <c:pt idx="5">
                  <c:v>526.5</c:v>
                </c:pt>
              </c:numCache>
            </c:numRef>
          </c:val>
        </c:ser>
        <c:ser>
          <c:idx val="1"/>
          <c:order val="1"/>
          <c:tx>
            <c:strRef>
              <c:f>'F-Inter_Download'!$C$1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'F-Inter_Download'!$C$2:$C$7</c:f>
              <c:numCache>
                <c:formatCode>@</c:formatCode>
                <c:ptCount val="6"/>
                <c:pt idx="0">
                  <c:v>2434</c:v>
                </c:pt>
                <c:pt idx="1">
                  <c:v>2320.75</c:v>
                </c:pt>
                <c:pt idx="2">
                  <c:v>2226</c:v>
                </c:pt>
                <c:pt idx="3">
                  <c:v>1594.75</c:v>
                </c:pt>
                <c:pt idx="4">
                  <c:v>2629</c:v>
                </c:pt>
                <c:pt idx="5">
                  <c:v>2461.75</c:v>
                </c:pt>
              </c:numCache>
            </c:numRef>
          </c:val>
        </c:ser>
        <c:ser>
          <c:idx val="2"/>
          <c:order val="2"/>
          <c:tx>
            <c:strRef>
              <c:f>'F-Inter_Download'!$D$1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'F-Inter_Download'!$D$2:$D$7</c:f>
              <c:numCache>
                <c:formatCode>@</c:formatCode>
                <c:ptCount val="6"/>
                <c:pt idx="0">
                  <c:v>613.20000000000005</c:v>
                </c:pt>
                <c:pt idx="1">
                  <c:v>750.6</c:v>
                </c:pt>
                <c:pt idx="2">
                  <c:v>480.4</c:v>
                </c:pt>
                <c:pt idx="3">
                  <c:v>533.79999999999995</c:v>
                </c:pt>
                <c:pt idx="4">
                  <c:v>572.20000000000005</c:v>
                </c:pt>
                <c:pt idx="5">
                  <c:v>518</c:v>
                </c:pt>
              </c:numCache>
            </c:numRef>
          </c:val>
        </c:ser>
        <c:ser>
          <c:idx val="3"/>
          <c:order val="3"/>
          <c:tx>
            <c:strRef>
              <c:f>'F-Inter_Download'!$E$1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'F-Inter_Download'!$E$2:$E$7</c:f>
              <c:numCache>
                <c:formatCode>@</c:formatCode>
                <c:ptCount val="6"/>
                <c:pt idx="0">
                  <c:v>981.2</c:v>
                </c:pt>
                <c:pt idx="1">
                  <c:v>942.2</c:v>
                </c:pt>
                <c:pt idx="2">
                  <c:v>872.4</c:v>
                </c:pt>
                <c:pt idx="3">
                  <c:v>1014</c:v>
                </c:pt>
                <c:pt idx="4">
                  <c:v>1006.4</c:v>
                </c:pt>
                <c:pt idx="5">
                  <c:v>810.4</c:v>
                </c:pt>
              </c:numCache>
            </c:numRef>
          </c:val>
        </c:ser>
        <c:ser>
          <c:idx val="4"/>
          <c:order val="4"/>
          <c:tx>
            <c:strRef>
              <c:f>'F-Inter_Download'!$F$1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'F-Inter_Download'!$F$2:$F$7</c:f>
              <c:numCache>
                <c:formatCode>@</c:formatCode>
                <c:ptCount val="6"/>
                <c:pt idx="0">
                  <c:v>467.25</c:v>
                </c:pt>
                <c:pt idx="1">
                  <c:v>337.25</c:v>
                </c:pt>
                <c:pt idx="2">
                  <c:v>336.25</c:v>
                </c:pt>
                <c:pt idx="3">
                  <c:v>669.25</c:v>
                </c:pt>
                <c:pt idx="4">
                  <c:v>827.5</c:v>
                </c:pt>
              </c:numCache>
            </c:numRef>
          </c:val>
        </c:ser>
        <c:ser>
          <c:idx val="5"/>
          <c:order val="5"/>
          <c:tx>
            <c:strRef>
              <c:f>'F-Inter_Download'!$G$1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'F-Inter_Download'!$G$2:$G$7</c:f>
              <c:numCache>
                <c:formatCode>@</c:formatCode>
                <c:ptCount val="6"/>
                <c:pt idx="0">
                  <c:v>1282.5</c:v>
                </c:pt>
                <c:pt idx="1">
                  <c:v>1479</c:v>
                </c:pt>
                <c:pt idx="2">
                  <c:v>2090.5</c:v>
                </c:pt>
                <c:pt idx="3">
                  <c:v>1002.5</c:v>
                </c:pt>
                <c:pt idx="4">
                  <c:v>1048</c:v>
                </c:pt>
                <c:pt idx="5">
                  <c:v>1089.75</c:v>
                </c:pt>
              </c:numCache>
            </c:numRef>
          </c:val>
        </c:ser>
        <c:ser>
          <c:idx val="6"/>
          <c:order val="6"/>
          <c:tx>
            <c:strRef>
              <c:f>'F-Inter_Download'!$H$1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'F-Inter_Download'!$H$2:$H$7</c:f>
              <c:numCache>
                <c:formatCode>@</c:formatCode>
                <c:ptCount val="6"/>
                <c:pt idx="0">
                  <c:v>5496.25</c:v>
                </c:pt>
                <c:pt idx="1">
                  <c:v>5594</c:v>
                </c:pt>
                <c:pt idx="2">
                  <c:v>5612.5</c:v>
                </c:pt>
                <c:pt idx="3">
                  <c:v>5534.5</c:v>
                </c:pt>
                <c:pt idx="4">
                  <c:v>5575.25</c:v>
                </c:pt>
                <c:pt idx="5">
                  <c:v>5475.75</c:v>
                </c:pt>
              </c:numCache>
            </c:numRef>
          </c:val>
        </c:ser>
        <c:ser>
          <c:idx val="7"/>
          <c:order val="7"/>
          <c:tx>
            <c:strRef>
              <c:f>'F-Inter_Download'!$I$1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'F-Inter_Download'!$I$2:$I$7</c:f>
              <c:numCache>
                <c:formatCode>@</c:formatCode>
                <c:ptCount val="6"/>
                <c:pt idx="0">
                  <c:v>5366.4285714285716</c:v>
                </c:pt>
                <c:pt idx="1">
                  <c:v>5841.4285714285716</c:v>
                </c:pt>
                <c:pt idx="2">
                  <c:v>5831</c:v>
                </c:pt>
                <c:pt idx="3">
                  <c:v>5887</c:v>
                </c:pt>
                <c:pt idx="4">
                  <c:v>5726</c:v>
                </c:pt>
                <c:pt idx="5">
                  <c:v>7048.2857142857147</c:v>
                </c:pt>
              </c:numCache>
            </c:numRef>
          </c:val>
        </c:ser>
        <c:ser>
          <c:idx val="8"/>
          <c:order val="8"/>
          <c:tx>
            <c:strRef>
              <c:f>'F-Inter_Download'!$J$1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'F-Inter_Download'!$J$2:$J$7</c:f>
              <c:numCache>
                <c:formatCode>@</c:formatCode>
                <c:ptCount val="6"/>
                <c:pt idx="0">
                  <c:v>560.79999999999995</c:v>
                </c:pt>
                <c:pt idx="1">
                  <c:v>482.4</c:v>
                </c:pt>
                <c:pt idx="2">
                  <c:v>560.6</c:v>
                </c:pt>
                <c:pt idx="3">
                  <c:v>559.4</c:v>
                </c:pt>
                <c:pt idx="4">
                  <c:v>561</c:v>
                </c:pt>
                <c:pt idx="5">
                  <c:v>561</c:v>
                </c:pt>
              </c:numCache>
            </c:numRef>
          </c:val>
        </c:ser>
        <c:ser>
          <c:idx val="9"/>
          <c:order val="9"/>
          <c:tx>
            <c:strRef>
              <c:f>'F-Inter_Download'!$K$1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'F-Inter_Download'!$K$2:$K$7</c:f>
              <c:numCache>
                <c:formatCode>@</c:formatCode>
                <c:ptCount val="6"/>
                <c:pt idx="0">
                  <c:v>847.6</c:v>
                </c:pt>
                <c:pt idx="1">
                  <c:v>849.2</c:v>
                </c:pt>
                <c:pt idx="2">
                  <c:v>952.8</c:v>
                </c:pt>
                <c:pt idx="3">
                  <c:v>1173.5999999999999</c:v>
                </c:pt>
                <c:pt idx="4">
                  <c:v>787.6</c:v>
                </c:pt>
                <c:pt idx="5">
                  <c:v>838.6</c:v>
                </c:pt>
              </c:numCache>
            </c:numRef>
          </c:val>
        </c:ser>
        <c:ser>
          <c:idx val="11"/>
          <c:order val="10"/>
          <c:tx>
            <c:strRef>
              <c:f>'F-Inter_Download'!$M$1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'F-Inter_Download'!$A$2:$A$7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'F-Inter_Download'!$M$2:$M$7</c:f>
              <c:numCache>
                <c:formatCode>@</c:formatCode>
                <c:ptCount val="6"/>
                <c:pt idx="0">
                  <c:v>1013.0769230769231</c:v>
                </c:pt>
                <c:pt idx="1">
                  <c:v>1233.5384615384614</c:v>
                </c:pt>
                <c:pt idx="2">
                  <c:v>1053.6153846153845</c:v>
                </c:pt>
                <c:pt idx="3">
                  <c:v>883</c:v>
                </c:pt>
                <c:pt idx="4">
                  <c:v>1015.2307692307693</c:v>
                </c:pt>
                <c:pt idx="5">
                  <c:v>1004.2307692307693</c:v>
                </c:pt>
              </c:numCache>
            </c:numRef>
          </c:val>
        </c:ser>
        <c:marker val="1"/>
        <c:axId val="77112448"/>
        <c:axId val="77113984"/>
      </c:lineChart>
      <c:catAx>
        <c:axId val="77112448"/>
        <c:scaling>
          <c:orientation val="minMax"/>
        </c:scaling>
        <c:axPos val="b"/>
        <c:majorTickMark val="none"/>
        <c:tickLblPos val="nextTo"/>
        <c:crossAx val="77113984"/>
        <c:crosses val="autoZero"/>
        <c:auto val="1"/>
        <c:lblAlgn val="ctr"/>
        <c:lblOffset val="100"/>
      </c:catAx>
      <c:valAx>
        <c:axId val="77113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Download</a:t>
                </a:r>
                <a:r>
                  <a:rPr lang="en-US" baseline="0"/>
                  <a:t> (kbps)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754023646894672E-2"/>
              <c:y val="0.22077625141726032"/>
            </c:manualLayout>
          </c:layout>
        </c:title>
        <c:numFmt formatCode="@" sourceLinked="1"/>
        <c:majorTickMark val="none"/>
        <c:tickLblPos val="nextTo"/>
        <c:spPr>
          <a:ln w="9525">
            <a:noFill/>
          </a:ln>
        </c:spPr>
        <c:crossAx val="77112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5296782782570712E-2"/>
          <c:y val="0.76465624523664855"/>
          <c:w val="0.89863561524166724"/>
          <c:h val="0.23534375476335148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247766021026146"/>
          <c:y val="3.7059883980553612E-2"/>
          <c:w val="0.85242742919466907"/>
          <c:h val="0.55277193125322388"/>
        </c:manualLayout>
      </c:layout>
      <c:lineChart>
        <c:grouping val="standard"/>
        <c:ser>
          <c:idx val="0"/>
          <c:order val="0"/>
          <c:tx>
            <c:strRef>
              <c:f>'F-Inter_Download'!$B$11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'F-Inter_Download'!$B$12:$B$17</c:f>
              <c:numCache>
                <c:formatCode>General</c:formatCode>
                <c:ptCount val="6"/>
                <c:pt idx="0">
                  <c:v>84.66796875</c:v>
                </c:pt>
                <c:pt idx="1">
                  <c:v>80.615234375</c:v>
                </c:pt>
                <c:pt idx="2">
                  <c:v>57.6416015625</c:v>
                </c:pt>
                <c:pt idx="3">
                  <c:v>71.6064453125</c:v>
                </c:pt>
                <c:pt idx="4">
                  <c:v>72.021484375</c:v>
                </c:pt>
                <c:pt idx="5">
                  <c:v>51.416015625</c:v>
                </c:pt>
              </c:numCache>
            </c:numRef>
          </c:val>
        </c:ser>
        <c:ser>
          <c:idx val="1"/>
          <c:order val="1"/>
          <c:tx>
            <c:strRef>
              <c:f>'F-Inter_Download'!$C$11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'F-Inter_Download'!$C$12:$C$17</c:f>
              <c:numCache>
                <c:formatCode>General</c:formatCode>
                <c:ptCount val="6"/>
                <c:pt idx="0">
                  <c:v>59.423828125</c:v>
                </c:pt>
                <c:pt idx="1">
                  <c:v>56.658935546875</c:v>
                </c:pt>
                <c:pt idx="2">
                  <c:v>54.345703125</c:v>
                </c:pt>
                <c:pt idx="3">
                  <c:v>38.934326171875</c:v>
                </c:pt>
                <c:pt idx="4">
                  <c:v>64.1845703125</c:v>
                </c:pt>
                <c:pt idx="5">
                  <c:v>60.101318359375</c:v>
                </c:pt>
              </c:numCache>
            </c:numRef>
          </c:val>
        </c:ser>
        <c:ser>
          <c:idx val="2"/>
          <c:order val="2"/>
          <c:tx>
            <c:strRef>
              <c:f>'F-Inter_Download'!$D$11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'F-Inter_Download'!$D$12:$D$17</c:f>
              <c:numCache>
                <c:formatCode>General</c:formatCode>
                <c:ptCount val="6"/>
                <c:pt idx="0">
                  <c:v>14.970703125000002</c:v>
                </c:pt>
                <c:pt idx="1">
                  <c:v>18.3251953125</c:v>
                </c:pt>
                <c:pt idx="2">
                  <c:v>11.728515625</c:v>
                </c:pt>
                <c:pt idx="3">
                  <c:v>13.032226562499998</c:v>
                </c:pt>
                <c:pt idx="4">
                  <c:v>13.969726562500002</c:v>
                </c:pt>
                <c:pt idx="5">
                  <c:v>12.646484375</c:v>
                </c:pt>
              </c:numCache>
            </c:numRef>
          </c:val>
        </c:ser>
        <c:ser>
          <c:idx val="3"/>
          <c:order val="3"/>
          <c:tx>
            <c:strRef>
              <c:f>'F-Inter_Download'!$E$11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'F-Inter_Download'!$E$12:$E$17</c:f>
              <c:numCache>
                <c:formatCode>General</c:formatCode>
                <c:ptCount val="6"/>
                <c:pt idx="0">
                  <c:v>191.640625</c:v>
                </c:pt>
                <c:pt idx="1">
                  <c:v>184.0234375</c:v>
                </c:pt>
                <c:pt idx="2">
                  <c:v>170.390625</c:v>
                </c:pt>
                <c:pt idx="3">
                  <c:v>198.046875</c:v>
                </c:pt>
                <c:pt idx="4">
                  <c:v>196.5625</c:v>
                </c:pt>
                <c:pt idx="5">
                  <c:v>158.28125</c:v>
                </c:pt>
              </c:numCache>
            </c:numRef>
          </c:val>
        </c:ser>
        <c:ser>
          <c:idx val="4"/>
          <c:order val="4"/>
          <c:tx>
            <c:strRef>
              <c:f>'F-Inter_Download'!$F$11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'F-Inter_Download'!$F$12:$F$17</c:f>
              <c:numCache>
                <c:formatCode>General</c:formatCode>
                <c:ptCount val="6"/>
                <c:pt idx="0">
                  <c:v>91.259765625</c:v>
                </c:pt>
                <c:pt idx="1">
                  <c:v>65.869140625</c:v>
                </c:pt>
                <c:pt idx="2">
                  <c:v>65.673828125</c:v>
                </c:pt>
                <c:pt idx="3">
                  <c:v>130.712890625</c:v>
                </c:pt>
                <c:pt idx="4">
                  <c:v>161.62109375</c:v>
                </c:pt>
              </c:numCache>
            </c:numRef>
          </c:val>
        </c:ser>
        <c:ser>
          <c:idx val="5"/>
          <c:order val="5"/>
          <c:tx>
            <c:strRef>
              <c:f>'F-Inter_Download'!$G$11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'F-Inter_Download'!$G$12:$G$17</c:f>
              <c:numCache>
                <c:formatCode>General</c:formatCode>
                <c:ptCount val="6"/>
                <c:pt idx="0">
                  <c:v>31.31103515625</c:v>
                </c:pt>
                <c:pt idx="1">
                  <c:v>36.1083984375</c:v>
                </c:pt>
                <c:pt idx="2">
                  <c:v>51.03759765625</c:v>
                </c:pt>
                <c:pt idx="3">
                  <c:v>24.47509765625</c:v>
                </c:pt>
                <c:pt idx="4">
                  <c:v>25.5859375</c:v>
                </c:pt>
                <c:pt idx="5">
                  <c:v>26.605224609375</c:v>
                </c:pt>
              </c:numCache>
            </c:numRef>
          </c:val>
        </c:ser>
        <c:ser>
          <c:idx val="6"/>
          <c:order val="6"/>
          <c:tx>
            <c:strRef>
              <c:f>'F-Inter_Download'!$H$11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'F-Inter_Download'!$H$12:$H$17</c:f>
              <c:numCache>
                <c:formatCode>General</c:formatCode>
                <c:ptCount val="6"/>
                <c:pt idx="0">
                  <c:v>268.37158203125</c:v>
                </c:pt>
                <c:pt idx="1">
                  <c:v>273.14453125</c:v>
                </c:pt>
                <c:pt idx="2">
                  <c:v>274.0478515625</c:v>
                </c:pt>
                <c:pt idx="3">
                  <c:v>270.2392578125</c:v>
                </c:pt>
                <c:pt idx="4">
                  <c:v>272.22900390625</c:v>
                </c:pt>
                <c:pt idx="5">
                  <c:v>267.37060546875</c:v>
                </c:pt>
              </c:numCache>
            </c:numRef>
          </c:val>
        </c:ser>
        <c:ser>
          <c:idx val="7"/>
          <c:order val="7"/>
          <c:tx>
            <c:strRef>
              <c:f>'F-Inter_Download'!$I$11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'F-Inter_Download'!$I$12:$I$17</c:f>
              <c:numCache>
                <c:formatCode>General</c:formatCode>
                <c:ptCount val="6"/>
                <c:pt idx="0">
                  <c:v>131.01632254464286</c:v>
                </c:pt>
                <c:pt idx="1">
                  <c:v>142.61300223214286</c:v>
                </c:pt>
                <c:pt idx="2">
                  <c:v>142.3583984375</c:v>
                </c:pt>
                <c:pt idx="3">
                  <c:v>143.7255859375</c:v>
                </c:pt>
                <c:pt idx="4">
                  <c:v>139.794921875</c:v>
                </c:pt>
                <c:pt idx="5">
                  <c:v>172.07728794642858</c:v>
                </c:pt>
              </c:numCache>
            </c:numRef>
          </c:val>
        </c:ser>
        <c:ser>
          <c:idx val="8"/>
          <c:order val="8"/>
          <c:tx>
            <c:strRef>
              <c:f>'F-Inter_Download'!$J$11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'F-Inter_Download'!$J$12:$J$17</c:f>
              <c:numCache>
                <c:formatCode>General</c:formatCode>
                <c:ptCount val="6"/>
                <c:pt idx="0">
                  <c:v>109.53124999999999</c:v>
                </c:pt>
                <c:pt idx="1">
                  <c:v>94.21875</c:v>
                </c:pt>
                <c:pt idx="2">
                  <c:v>109.4921875</c:v>
                </c:pt>
                <c:pt idx="3">
                  <c:v>109.2578125</c:v>
                </c:pt>
                <c:pt idx="4">
                  <c:v>109.5703125</c:v>
                </c:pt>
                <c:pt idx="5">
                  <c:v>109.5703125</c:v>
                </c:pt>
              </c:numCache>
            </c:numRef>
          </c:val>
        </c:ser>
        <c:ser>
          <c:idx val="9"/>
          <c:order val="9"/>
          <c:tx>
            <c:strRef>
              <c:f>'F-Inter_Download'!$K$11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'F-Inter_Download'!$K$12:$K$17</c:f>
              <c:numCache>
                <c:formatCode>General</c:formatCode>
                <c:ptCount val="6"/>
                <c:pt idx="0">
                  <c:v>3.0656828703703702</c:v>
                </c:pt>
                <c:pt idx="1">
                  <c:v>3.0714699074074074</c:v>
                </c:pt>
                <c:pt idx="2">
                  <c:v>3.4461805555555549</c:v>
                </c:pt>
                <c:pt idx="3">
                  <c:v>4.2447916666666661</c:v>
                </c:pt>
                <c:pt idx="4">
                  <c:v>2.8486689814814814</c:v>
                </c:pt>
                <c:pt idx="5">
                  <c:v>3.0331307870370372</c:v>
                </c:pt>
              </c:numCache>
            </c:numRef>
          </c:val>
        </c:ser>
        <c:ser>
          <c:idx val="11"/>
          <c:order val="10"/>
          <c:tx>
            <c:strRef>
              <c:f>'F-Inter_Download'!$M$11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'F-Inter_Download'!$A$12:$A$17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'F-Inter_Download'!$M$12:$M$17</c:f>
              <c:numCache>
                <c:formatCode>General</c:formatCode>
                <c:ptCount val="6"/>
                <c:pt idx="0">
                  <c:v>9.8933293269230766</c:v>
                </c:pt>
                <c:pt idx="1">
                  <c:v>12.046274038461538</c:v>
                </c:pt>
                <c:pt idx="2">
                  <c:v>10.289212740384615</c:v>
                </c:pt>
                <c:pt idx="3">
                  <c:v>8.623046875</c:v>
                </c:pt>
                <c:pt idx="4">
                  <c:v>9.9143629807692317</c:v>
                </c:pt>
                <c:pt idx="5">
                  <c:v>9.8069411057692317</c:v>
                </c:pt>
              </c:numCache>
            </c:numRef>
          </c:val>
        </c:ser>
        <c:marker val="1"/>
        <c:axId val="76990720"/>
        <c:axId val="77000704"/>
      </c:lineChart>
      <c:catAx>
        <c:axId val="76990720"/>
        <c:scaling>
          <c:orientation val="minMax"/>
        </c:scaling>
        <c:axPos val="b"/>
        <c:numFmt formatCode="General" sourceLinked="1"/>
        <c:majorTickMark val="none"/>
        <c:tickLblPos val="nextTo"/>
        <c:crossAx val="77000704"/>
        <c:crosses val="autoZero"/>
        <c:auto val="1"/>
        <c:lblAlgn val="ctr"/>
        <c:lblOffset val="100"/>
      </c:catAx>
      <c:valAx>
        <c:axId val="770007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Actual vs</a:t>
                </a:r>
                <a:r>
                  <a:rPr lang="en-US" baseline="0"/>
                  <a:t> Advertised (%)</a:t>
                </a:r>
                <a:endParaRPr lang="en-US"/>
              </a:p>
            </c:rich>
          </c:tx>
          <c:layout/>
        </c:title>
        <c:numFmt formatCode="General" sourceLinked="1"/>
        <c:majorTickMark val="none"/>
        <c:tickLblPos val="nextTo"/>
        <c:spPr>
          <a:ln w="9525">
            <a:noFill/>
          </a:ln>
        </c:spPr>
        <c:crossAx val="769907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510214250124615E-2"/>
          <c:y val="0.68826122271708878"/>
          <c:w val="0.89746320947549718"/>
          <c:h val="0.30179446542929173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67566547391391E-2"/>
          <c:y val="2.5435321150648751E-2"/>
          <c:w val="0.8860015084678956"/>
          <c:h val="0.58228800606368125"/>
        </c:manualLayout>
      </c:layout>
      <c:lineChart>
        <c:grouping val="standard"/>
        <c:ser>
          <c:idx val="0"/>
          <c:order val="0"/>
          <c:tx>
            <c:strRef>
              <c:f>F_kbps_USD!$B$10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F_kbps_USD!$B$11:$B$16</c:f>
              <c:numCache>
                <c:formatCode>General</c:formatCode>
                <c:ptCount val="6"/>
                <c:pt idx="0">
                  <c:v>66.116444625</c:v>
                </c:pt>
                <c:pt idx="1">
                  <c:v>62.951701312499999</c:v>
                </c:pt>
                <c:pt idx="2">
                  <c:v>45.011800968750002</c:v>
                </c:pt>
                <c:pt idx="3">
                  <c:v>55.916820093749998</c:v>
                </c:pt>
                <c:pt idx="4">
                  <c:v>56.240920312500002</c:v>
                </c:pt>
                <c:pt idx="5">
                  <c:v>40.1502976875</c:v>
                </c:pt>
              </c:numCache>
            </c:numRef>
          </c:val>
        </c:ser>
        <c:ser>
          <c:idx val="1"/>
          <c:order val="1"/>
          <c:tx>
            <c:strRef>
              <c:f>F_kbps_USD!$C$10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F_kbps_USD!$C$11:$C$16</c:f>
              <c:numCache>
                <c:formatCode>General</c:formatCode>
                <c:ptCount val="6"/>
                <c:pt idx="0">
                  <c:v>156.306612</c:v>
                </c:pt>
                <c:pt idx="1">
                  <c:v>149.03392350000001</c:v>
                </c:pt>
                <c:pt idx="2">
                  <c:v>142.94926799999999</c:v>
                </c:pt>
                <c:pt idx="3">
                  <c:v>102.41165549999999</c:v>
                </c:pt>
                <c:pt idx="4">
                  <c:v>168.82912200000001</c:v>
                </c:pt>
                <c:pt idx="5">
                  <c:v>158.0886615</c:v>
                </c:pt>
              </c:numCache>
            </c:numRef>
          </c:val>
        </c:ser>
        <c:ser>
          <c:idx val="2"/>
          <c:order val="2"/>
          <c:tx>
            <c:strRef>
              <c:f>F_kbps_USD!$D$10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F_kbps_USD!$D$11:$D$16</c:f>
              <c:numCache>
                <c:formatCode>General</c:formatCode>
                <c:ptCount val="6"/>
                <c:pt idx="0">
                  <c:v>39.378477600000004</c:v>
                </c:pt>
                <c:pt idx="1">
                  <c:v>48.202030800000003</c:v>
                </c:pt>
                <c:pt idx="2">
                  <c:v>30.850327199999999</c:v>
                </c:pt>
                <c:pt idx="3">
                  <c:v>34.279568399999995</c:v>
                </c:pt>
                <c:pt idx="4">
                  <c:v>36.745539600000001</c:v>
                </c:pt>
                <c:pt idx="5">
                  <c:v>33.264924000000001</c:v>
                </c:pt>
              </c:numCache>
            </c:numRef>
          </c:val>
        </c:ser>
        <c:ser>
          <c:idx val="3"/>
          <c:order val="3"/>
          <c:tx>
            <c:strRef>
              <c:f>F_kbps_USD!$E$10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F_kbps_USD!$E$11:$E$16</c:f>
              <c:numCache>
                <c:formatCode>General</c:formatCode>
                <c:ptCount val="6"/>
                <c:pt idx="0">
                  <c:v>21.670726318840579</c:v>
                </c:pt>
                <c:pt idx="1">
                  <c:v>20.809374579710145</c:v>
                </c:pt>
                <c:pt idx="2">
                  <c:v>19.267775826086954</c:v>
                </c:pt>
                <c:pt idx="3">
                  <c:v>22.395145217391303</c:v>
                </c:pt>
                <c:pt idx="4">
                  <c:v>22.227292057971013</c:v>
                </c:pt>
                <c:pt idx="5">
                  <c:v>17.898447420289855</c:v>
                </c:pt>
              </c:numCache>
            </c:numRef>
          </c:val>
        </c:ser>
        <c:ser>
          <c:idx val="4"/>
          <c:order val="4"/>
          <c:tx>
            <c:strRef>
              <c:f>F_kbps_USD!$F$10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F_kbps_USD!$F$11:$F$16</c:f>
              <c:numCache>
                <c:formatCode>General</c:formatCode>
                <c:ptCount val="6"/>
                <c:pt idx="0">
                  <c:v>22.744833257575756</c:v>
                </c:pt>
                <c:pt idx="1">
                  <c:v>16.416682752525251</c:v>
                </c:pt>
                <c:pt idx="2">
                  <c:v>16.36800467171717</c:v>
                </c:pt>
                <c:pt idx="3">
                  <c:v>32.577805580808082</c:v>
                </c:pt>
                <c:pt idx="4">
                  <c:v>40.281111868686864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F_kbps_USD!$G$10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F_kbps_USD!$G$11:$G$16</c:f>
              <c:numCache>
                <c:formatCode>General</c:formatCode>
                <c:ptCount val="6"/>
                <c:pt idx="0">
                  <c:v>60.2138025</c:v>
                </c:pt>
                <c:pt idx="1">
                  <c:v>69.439543</c:v>
                </c:pt>
                <c:pt idx="2">
                  <c:v>98.149671833333329</c:v>
                </c:pt>
                <c:pt idx="3">
                  <c:v>47.067709166666667</c:v>
                </c:pt>
                <c:pt idx="4">
                  <c:v>49.203949333333334</c:v>
                </c:pt>
                <c:pt idx="5">
                  <c:v>51.164125749999997</c:v>
                </c:pt>
              </c:numCache>
            </c:numRef>
          </c:val>
        </c:ser>
        <c:ser>
          <c:idx val="6"/>
          <c:order val="6"/>
          <c:tx>
            <c:strRef>
              <c:f>F_kbps_USD!$H$10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F_kbps_USD!$H$11:$H$16</c:f>
              <c:numCache>
                <c:formatCode>General</c:formatCode>
                <c:ptCount val="6"/>
                <c:pt idx="0">
                  <c:v>481.19484312080539</c:v>
                </c:pt>
                <c:pt idx="1">
                  <c:v>489.75282281879197</c:v>
                </c:pt>
                <c:pt idx="2">
                  <c:v>491.37249161073828</c:v>
                </c:pt>
                <c:pt idx="3">
                  <c:v>484.54361778523491</c:v>
                </c:pt>
                <c:pt idx="4">
                  <c:v>488.11126661073826</c:v>
                </c:pt>
                <c:pt idx="5">
                  <c:v>479.40007500000002</c:v>
                </c:pt>
              </c:numCache>
            </c:numRef>
          </c:val>
        </c:ser>
        <c:ser>
          <c:idx val="7"/>
          <c:order val="7"/>
          <c:tx>
            <c:strRef>
              <c:f>F_kbps_USD!$I$10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F_kbps_USD!$I$11:$I$16</c:f>
              <c:numCache>
                <c:formatCode>General</c:formatCode>
                <c:ptCount val="6"/>
                <c:pt idx="0">
                  <c:v>500.03231479591841</c:v>
                </c:pt>
                <c:pt idx="1">
                  <c:v>544.29179693877552</c:v>
                </c:pt>
                <c:pt idx="2">
                  <c:v>543.32008500000006</c:v>
                </c:pt>
                <c:pt idx="3">
                  <c:v>548.53804500000001</c:v>
                </c:pt>
                <c:pt idx="4">
                  <c:v>533.53641000000005</c:v>
                </c:pt>
                <c:pt idx="5">
                  <c:v>656.74415938775519</c:v>
                </c:pt>
              </c:numCache>
            </c:numRef>
          </c:val>
        </c:ser>
        <c:ser>
          <c:idx val="8"/>
          <c:order val="8"/>
          <c:tx>
            <c:strRef>
              <c:f>F_kbps_USD!$J$10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F_kbps_USD!$J$11:$J$16</c:f>
              <c:numCache>
                <c:formatCode>General</c:formatCode>
                <c:ptCount val="6"/>
                <c:pt idx="0">
                  <c:v>1283.2898560000001</c:v>
                </c:pt>
                <c:pt idx="1">
                  <c:v>1103.8855680000001</c:v>
                </c:pt>
                <c:pt idx="2">
                  <c:v>1282.8321920000001</c:v>
                </c:pt>
                <c:pt idx="3">
                  <c:v>1280.0862080000002</c:v>
                </c:pt>
                <c:pt idx="4">
                  <c:v>1283.7475200000001</c:v>
                </c:pt>
                <c:pt idx="5">
                  <c:v>1283.7475200000001</c:v>
                </c:pt>
              </c:numCache>
            </c:numRef>
          </c:val>
        </c:ser>
        <c:ser>
          <c:idx val="9"/>
          <c:order val="9"/>
          <c:tx>
            <c:strRef>
              <c:f>F_kbps_USD!$K$10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F_kbps_USD!$K$11:$K$16</c:f>
              <c:numCache>
                <c:formatCode>General</c:formatCode>
                <c:ptCount val="6"/>
                <c:pt idx="0">
                  <c:v>8.0883237364470393</c:v>
                </c:pt>
                <c:pt idx="1">
                  <c:v>8.103591926605505</c:v>
                </c:pt>
                <c:pt idx="2">
                  <c:v>9.0922072393661377</c:v>
                </c:pt>
                <c:pt idx="3">
                  <c:v>11.199217481234362</c:v>
                </c:pt>
                <c:pt idx="4">
                  <c:v>7.5157666055045871</c:v>
                </c:pt>
                <c:pt idx="5">
                  <c:v>8.0024401668056715</c:v>
                </c:pt>
              </c:numCache>
            </c:numRef>
          </c:val>
        </c:ser>
        <c:ser>
          <c:idx val="11"/>
          <c:order val="10"/>
          <c:tx>
            <c:strRef>
              <c:f>F_kbps_USD!$M$10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F_kbps_USD!$A$11:$A$16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F_kbps_USD!$M$11:$M$16</c:f>
              <c:numCache>
                <c:formatCode>General</c:formatCode>
                <c:ptCount val="6"/>
                <c:pt idx="0">
                  <c:v>55.549926727509778</c:v>
                </c:pt>
                <c:pt idx="1">
                  <c:v>67.638468109517589</c:v>
                </c:pt>
                <c:pt idx="2">
                  <c:v>57.772767379400257</c:v>
                </c:pt>
                <c:pt idx="3">
                  <c:v>48.417434237288134</c:v>
                </c:pt>
                <c:pt idx="4">
                  <c:v>55.668028318122559</c:v>
                </c:pt>
                <c:pt idx="5">
                  <c:v>55.064866623207301</c:v>
                </c:pt>
              </c:numCache>
            </c:numRef>
          </c:val>
        </c:ser>
        <c:marker val="1"/>
        <c:axId val="77914112"/>
        <c:axId val="77915648"/>
      </c:lineChart>
      <c:catAx>
        <c:axId val="77914112"/>
        <c:scaling>
          <c:orientation val="minMax"/>
        </c:scaling>
        <c:axPos val="b"/>
        <c:tickLblPos val="nextTo"/>
        <c:crossAx val="77915648"/>
        <c:crosses val="autoZero"/>
        <c:auto val="1"/>
        <c:lblAlgn val="ctr"/>
        <c:lblOffset val="100"/>
      </c:catAx>
      <c:valAx>
        <c:axId val="77915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Kbps per USD</a:t>
                </a:r>
              </a:p>
            </c:rich>
          </c:tx>
        </c:title>
        <c:numFmt formatCode="General" sourceLinked="1"/>
        <c:tickLblPos val="nextTo"/>
        <c:crossAx val="779141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577886018517315E-3"/>
          <c:y val="0.68289964649406976"/>
          <c:w val="0.9896142678559865"/>
          <c:h val="0.29836511337037552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139804646990139"/>
          <c:y val="3.108317828705464E-2"/>
          <c:w val="0.8400982061472515"/>
          <c:h val="0.57269657372780669"/>
        </c:manualLayout>
      </c:layout>
      <c:lineChart>
        <c:grouping val="standard"/>
        <c:ser>
          <c:idx val="0"/>
          <c:order val="0"/>
          <c:tx>
            <c:strRef>
              <c:f>'F-Inter_Latency'!$B$1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'F-Inter_Latency'!$B$2:$B$7</c:f>
              <c:numCache>
                <c:formatCode>@</c:formatCode>
                <c:ptCount val="6"/>
                <c:pt idx="0">
                  <c:v>490.5</c:v>
                </c:pt>
                <c:pt idx="1">
                  <c:v>507.75</c:v>
                </c:pt>
                <c:pt idx="2">
                  <c:v>499.25</c:v>
                </c:pt>
                <c:pt idx="3">
                  <c:v>424.25</c:v>
                </c:pt>
                <c:pt idx="4">
                  <c:v>462.75</c:v>
                </c:pt>
                <c:pt idx="5">
                  <c:v>472.75</c:v>
                </c:pt>
              </c:numCache>
            </c:numRef>
          </c:val>
        </c:ser>
        <c:ser>
          <c:idx val="1"/>
          <c:order val="1"/>
          <c:tx>
            <c:strRef>
              <c:f>'F-Inter_Latency'!$C$1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'F-Inter_Latency'!$C$2:$C$7</c:f>
              <c:numCache>
                <c:formatCode>@</c:formatCode>
                <c:ptCount val="6"/>
                <c:pt idx="0">
                  <c:v>459.75</c:v>
                </c:pt>
                <c:pt idx="1">
                  <c:v>471.75</c:v>
                </c:pt>
                <c:pt idx="2">
                  <c:v>532.75</c:v>
                </c:pt>
                <c:pt idx="3">
                  <c:v>505.25</c:v>
                </c:pt>
                <c:pt idx="4">
                  <c:v>427.25</c:v>
                </c:pt>
                <c:pt idx="5">
                  <c:v>433.25</c:v>
                </c:pt>
              </c:numCache>
            </c:numRef>
          </c:val>
        </c:ser>
        <c:ser>
          <c:idx val="2"/>
          <c:order val="2"/>
          <c:tx>
            <c:strRef>
              <c:f>'F-Inter_Latency'!$D$1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'F-Inter_Latency'!$D$2:$D$7</c:f>
              <c:numCache>
                <c:formatCode>@</c:formatCode>
                <c:ptCount val="6"/>
                <c:pt idx="0">
                  <c:v>498.6</c:v>
                </c:pt>
                <c:pt idx="1">
                  <c:v>495.6</c:v>
                </c:pt>
                <c:pt idx="2">
                  <c:v>505.2</c:v>
                </c:pt>
                <c:pt idx="3">
                  <c:v>472.6</c:v>
                </c:pt>
                <c:pt idx="4">
                  <c:v>535.6</c:v>
                </c:pt>
                <c:pt idx="5">
                  <c:v>486.6</c:v>
                </c:pt>
              </c:numCache>
            </c:numRef>
          </c:val>
        </c:ser>
        <c:ser>
          <c:idx val="3"/>
          <c:order val="3"/>
          <c:tx>
            <c:strRef>
              <c:f>'F-Inter_Latency'!$E$1</c:f>
              <c:strCache>
                <c:ptCount val="1"/>
                <c:pt idx="0">
                  <c:v>Dhiragu (512kbps)-Male,MV</c:v>
                </c:pt>
              </c:strCache>
            </c:strRef>
          </c:tx>
          <c:spPr>
            <a:ln>
              <a:solidFill>
                <a:srgbClr val="948B54"/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'F-Inter_Latency'!$E$2:$E$7</c:f>
              <c:numCache>
                <c:formatCode>@</c:formatCode>
                <c:ptCount val="6"/>
                <c:pt idx="0">
                  <c:v>468</c:v>
                </c:pt>
                <c:pt idx="1">
                  <c:v>504.4</c:v>
                </c:pt>
                <c:pt idx="2">
                  <c:v>477.6</c:v>
                </c:pt>
                <c:pt idx="3">
                  <c:v>431.2</c:v>
                </c:pt>
                <c:pt idx="4">
                  <c:v>546.4</c:v>
                </c:pt>
                <c:pt idx="5">
                  <c:v>530</c:v>
                </c:pt>
              </c:numCache>
            </c:numRef>
          </c:val>
        </c:ser>
        <c:ser>
          <c:idx val="4"/>
          <c:order val="4"/>
          <c:tx>
            <c:strRef>
              <c:f>'F-Inter_Latency'!$F$1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'F-Inter_Latency'!$F$2:$F$7</c:f>
              <c:numCache>
                <c:formatCode>@</c:formatCode>
                <c:ptCount val="6"/>
                <c:pt idx="0">
                  <c:v>455.5</c:v>
                </c:pt>
                <c:pt idx="1">
                  <c:v>476.75</c:v>
                </c:pt>
                <c:pt idx="2">
                  <c:v>471</c:v>
                </c:pt>
                <c:pt idx="3">
                  <c:v>476</c:v>
                </c:pt>
                <c:pt idx="4">
                  <c:v>524</c:v>
                </c:pt>
              </c:numCache>
            </c:numRef>
          </c:val>
        </c:ser>
        <c:ser>
          <c:idx val="5"/>
          <c:order val="5"/>
          <c:tx>
            <c:strRef>
              <c:f>'F-Inter_Latency'!$G$1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'F-Inter_Latency'!$G$2:$G$7</c:f>
              <c:numCache>
                <c:formatCode>@</c:formatCode>
                <c:ptCount val="6"/>
                <c:pt idx="0">
                  <c:v>522.25</c:v>
                </c:pt>
                <c:pt idx="1">
                  <c:v>484.25</c:v>
                </c:pt>
                <c:pt idx="2">
                  <c:v>465</c:v>
                </c:pt>
                <c:pt idx="3">
                  <c:v>506.75</c:v>
                </c:pt>
                <c:pt idx="4">
                  <c:v>539.75</c:v>
                </c:pt>
                <c:pt idx="5">
                  <c:v>462.75</c:v>
                </c:pt>
              </c:numCache>
            </c:numRef>
          </c:val>
        </c:ser>
        <c:ser>
          <c:idx val="6"/>
          <c:order val="6"/>
          <c:tx>
            <c:strRef>
              <c:f>'F-Inter_Latency'!$H$1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'F-Inter_Latency'!$H$2:$H$7</c:f>
              <c:numCache>
                <c:formatCode>@</c:formatCode>
                <c:ptCount val="6"/>
                <c:pt idx="0">
                  <c:v>517</c:v>
                </c:pt>
                <c:pt idx="1">
                  <c:v>499.75</c:v>
                </c:pt>
                <c:pt idx="2">
                  <c:v>531.5</c:v>
                </c:pt>
                <c:pt idx="3">
                  <c:v>562.25</c:v>
                </c:pt>
                <c:pt idx="4">
                  <c:v>483.25</c:v>
                </c:pt>
                <c:pt idx="5">
                  <c:v>535.25</c:v>
                </c:pt>
              </c:numCache>
            </c:numRef>
          </c:val>
        </c:ser>
        <c:ser>
          <c:idx val="7"/>
          <c:order val="7"/>
          <c:tx>
            <c:strRef>
              <c:f>'F-Inter_Latency'!$I$1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'F-Inter_Latency'!$I$2:$I$7</c:f>
              <c:numCache>
                <c:formatCode>@</c:formatCode>
                <c:ptCount val="6"/>
                <c:pt idx="0">
                  <c:v>487</c:v>
                </c:pt>
                <c:pt idx="1">
                  <c:v>468.14285714285717</c:v>
                </c:pt>
                <c:pt idx="2">
                  <c:v>539</c:v>
                </c:pt>
                <c:pt idx="3">
                  <c:v>521.14285714285711</c:v>
                </c:pt>
                <c:pt idx="4">
                  <c:v>523.42857142857144</c:v>
                </c:pt>
                <c:pt idx="5">
                  <c:v>483.14285714285717</c:v>
                </c:pt>
              </c:numCache>
            </c:numRef>
          </c:val>
        </c:ser>
        <c:ser>
          <c:idx val="8"/>
          <c:order val="8"/>
          <c:tx>
            <c:strRef>
              <c:f>'F-Inter_Latency'!$J$1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'F-Inter_Latency'!$J$2:$J$7</c:f>
              <c:numCache>
                <c:formatCode>General</c:formatCode>
                <c:ptCount val="6"/>
                <c:pt idx="0">
                  <c:v>475.2</c:v>
                </c:pt>
                <c:pt idx="1">
                  <c:v>494.8</c:v>
                </c:pt>
                <c:pt idx="2">
                  <c:v>458.4</c:v>
                </c:pt>
                <c:pt idx="3">
                  <c:v>495.6</c:v>
                </c:pt>
                <c:pt idx="4">
                  <c:v>584</c:v>
                </c:pt>
                <c:pt idx="5">
                  <c:v>497.6</c:v>
                </c:pt>
              </c:numCache>
            </c:numRef>
          </c:val>
        </c:ser>
        <c:ser>
          <c:idx val="9"/>
          <c:order val="9"/>
          <c:tx>
            <c:strRef>
              <c:f>'F-Inter_Latency'!$K$1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'F-Inter_Latency'!$K$2:$K$7</c:f>
              <c:numCache>
                <c:formatCode>General</c:formatCode>
                <c:ptCount val="6"/>
                <c:pt idx="0">
                  <c:v>453.2</c:v>
                </c:pt>
                <c:pt idx="1">
                  <c:v>512.4</c:v>
                </c:pt>
                <c:pt idx="2">
                  <c:v>561.79999999999995</c:v>
                </c:pt>
                <c:pt idx="3">
                  <c:v>509.4</c:v>
                </c:pt>
                <c:pt idx="4">
                  <c:v>487.6</c:v>
                </c:pt>
                <c:pt idx="5">
                  <c:v>558.6</c:v>
                </c:pt>
              </c:numCache>
            </c:numRef>
          </c:val>
        </c:ser>
        <c:ser>
          <c:idx val="10"/>
          <c:order val="10"/>
          <c:tx>
            <c:strRef>
              <c:f>'F-Inter_Latency'!$L$1</c:f>
              <c:strCache>
                <c:ptCount val="1"/>
                <c:pt idx="0">
                  <c:v>True online (10Mbps)-Bangkok,TH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'F-Inter_Latency'!$L$2:$L$7</c:f>
              <c:numCache>
                <c:formatCode>General</c:formatCode>
                <c:ptCount val="6"/>
                <c:pt idx="0">
                  <c:v>504.25</c:v>
                </c:pt>
                <c:pt idx="1">
                  <c:v>498.25</c:v>
                </c:pt>
                <c:pt idx="2">
                  <c:v>558.5</c:v>
                </c:pt>
                <c:pt idx="3">
                  <c:v>537.5</c:v>
                </c:pt>
                <c:pt idx="4">
                  <c:v>403.25</c:v>
                </c:pt>
                <c:pt idx="5">
                  <c:v>543.33333333333337</c:v>
                </c:pt>
              </c:numCache>
            </c:numRef>
          </c:val>
        </c:ser>
        <c:ser>
          <c:idx val="11"/>
          <c:order val="11"/>
          <c:tx>
            <c:strRef>
              <c:f>'F-Inter_Latency'!$M$1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'F-Inter_Latency'!$A$2:$A$7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'F-Inter_Latency'!$M$2:$M$7</c:f>
              <c:numCache>
                <c:formatCode>@</c:formatCode>
                <c:ptCount val="6"/>
                <c:pt idx="0">
                  <c:v>506.38461538461536</c:v>
                </c:pt>
                <c:pt idx="1">
                  <c:v>547</c:v>
                </c:pt>
                <c:pt idx="2">
                  <c:v>478.07692307692309</c:v>
                </c:pt>
                <c:pt idx="3">
                  <c:v>462.15384615384613</c:v>
                </c:pt>
                <c:pt idx="4">
                  <c:v>541.69230769230774</c:v>
                </c:pt>
                <c:pt idx="5">
                  <c:v>487.76923076923077</c:v>
                </c:pt>
              </c:numCache>
            </c:numRef>
          </c:val>
        </c:ser>
        <c:marker val="1"/>
        <c:axId val="77928704"/>
        <c:axId val="77946880"/>
      </c:lineChart>
      <c:catAx>
        <c:axId val="77928704"/>
        <c:scaling>
          <c:orientation val="minMax"/>
        </c:scaling>
        <c:axPos val="b"/>
        <c:tickLblPos val="nextTo"/>
        <c:crossAx val="77946880"/>
        <c:crosses val="autoZero"/>
        <c:auto val="1"/>
        <c:lblAlgn val="ctr"/>
        <c:lblOffset val="100"/>
      </c:catAx>
      <c:valAx>
        <c:axId val="779468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Latency (RTT)</a:t>
                </a:r>
              </a:p>
            </c:rich>
          </c:tx>
          <c:layout>
            <c:manualLayout>
              <c:xMode val="edge"/>
              <c:yMode val="edge"/>
              <c:x val="2.2008272882182739E-2"/>
              <c:y val="0.20809373022882879"/>
            </c:manualLayout>
          </c:layout>
        </c:title>
        <c:numFmt formatCode="@" sourceLinked="1"/>
        <c:tickLblPos val="nextTo"/>
        <c:crossAx val="7792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814482644079071E-2"/>
          <c:y val="0.71729078316284445"/>
          <c:w val="0.92318551735592091"/>
          <c:h val="0.26816363795814302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682108369490583E-2"/>
          <c:y val="3.2555107974064398E-2"/>
          <c:w val="0.87005560869217857"/>
          <c:h val="0.58484537351146193"/>
        </c:manualLayout>
      </c:layout>
      <c:lineChart>
        <c:grouping val="standard"/>
        <c:ser>
          <c:idx val="0"/>
          <c:order val="0"/>
          <c:tx>
            <c:strRef>
              <c:f>'F-Inter_Jitter'!$B$1</c:f>
              <c:strCache>
                <c:ptCount val="1"/>
                <c:pt idx="0">
                  <c:v>BSNL (1Mbps)-Bangalore,IN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'F-Inter_Jitter'!$B$2:$B$7</c:f>
              <c:numCache>
                <c:formatCode>@</c:formatCode>
                <c:ptCount val="6"/>
                <c:pt idx="0">
                  <c:v>310.5</c:v>
                </c:pt>
                <c:pt idx="1">
                  <c:v>274.75</c:v>
                </c:pt>
                <c:pt idx="2">
                  <c:v>315.5</c:v>
                </c:pt>
                <c:pt idx="3">
                  <c:v>303.5</c:v>
                </c:pt>
                <c:pt idx="4">
                  <c:v>256.75</c:v>
                </c:pt>
                <c:pt idx="5">
                  <c:v>263.25</c:v>
                </c:pt>
              </c:numCache>
            </c:numRef>
          </c:val>
        </c:ser>
        <c:ser>
          <c:idx val="1"/>
          <c:order val="1"/>
          <c:tx>
            <c:strRef>
              <c:f>'F-Inter_Jitter'!$C$1</c:f>
              <c:strCache>
                <c:ptCount val="1"/>
                <c:pt idx="0">
                  <c:v>BSNL (4Mbps)-Chennai,IN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'F-Inter_Jitter'!$C$2:$C$7</c:f>
              <c:numCache>
                <c:formatCode>@</c:formatCode>
                <c:ptCount val="6"/>
                <c:pt idx="0">
                  <c:v>266.5</c:v>
                </c:pt>
                <c:pt idx="1">
                  <c:v>255.75</c:v>
                </c:pt>
                <c:pt idx="2">
                  <c:v>313.75</c:v>
                </c:pt>
                <c:pt idx="3">
                  <c:v>278</c:v>
                </c:pt>
                <c:pt idx="4">
                  <c:v>287</c:v>
                </c:pt>
                <c:pt idx="5">
                  <c:v>298</c:v>
                </c:pt>
              </c:numCache>
            </c:numRef>
          </c:val>
        </c:ser>
        <c:ser>
          <c:idx val="2"/>
          <c:order val="2"/>
          <c:tx>
            <c:strRef>
              <c:f>'F-Inter_Jitter'!$D$1</c:f>
              <c:strCache>
                <c:ptCount val="1"/>
                <c:pt idx="0">
                  <c:v>BSNL (4Mbps)-Delhi,IN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'F-Inter_Jitter'!$D$2:$D$7</c:f>
              <c:numCache>
                <c:formatCode>@</c:formatCode>
                <c:ptCount val="6"/>
                <c:pt idx="0">
                  <c:v>266.8</c:v>
                </c:pt>
                <c:pt idx="1">
                  <c:v>315.8</c:v>
                </c:pt>
                <c:pt idx="2">
                  <c:v>274.2</c:v>
                </c:pt>
                <c:pt idx="3">
                  <c:v>278</c:v>
                </c:pt>
                <c:pt idx="4">
                  <c:v>298.2</c:v>
                </c:pt>
                <c:pt idx="5">
                  <c:v>236.2</c:v>
                </c:pt>
              </c:numCache>
            </c:numRef>
          </c:val>
        </c:ser>
        <c:ser>
          <c:idx val="3"/>
          <c:order val="3"/>
          <c:tx>
            <c:strRef>
              <c:f>'F-Inter_Jitter'!$E$1</c:f>
              <c:strCache>
                <c:ptCount val="1"/>
                <c:pt idx="0">
                  <c:v>Dhiragu (512kbps)-Male,MV</c:v>
                </c:pt>
              </c:strCache>
            </c:strRef>
          </c:tx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'F-Inter_Jitter'!$E$2:$E$7</c:f>
              <c:numCache>
                <c:formatCode>General</c:formatCode>
                <c:ptCount val="6"/>
                <c:pt idx="0">
                  <c:v>276.8</c:v>
                </c:pt>
                <c:pt idx="1">
                  <c:v>241.4</c:v>
                </c:pt>
                <c:pt idx="2">
                  <c:v>223</c:v>
                </c:pt>
                <c:pt idx="3">
                  <c:v>274.2</c:v>
                </c:pt>
                <c:pt idx="4">
                  <c:v>264.8</c:v>
                </c:pt>
                <c:pt idx="5">
                  <c:v>283.2</c:v>
                </c:pt>
              </c:numCache>
            </c:numRef>
          </c:val>
        </c:ser>
        <c:ser>
          <c:idx val="4"/>
          <c:order val="4"/>
          <c:tx>
            <c:strRef>
              <c:f>'F-Inter_Jitter'!$F$1</c:f>
              <c:strCache>
                <c:ptCount val="1"/>
                <c:pt idx="0">
                  <c:v>NTC (512kbps)-Kathmadu,NP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'F-Inter_Jitter'!$F$2:$F$7</c:f>
              <c:numCache>
                <c:formatCode>@</c:formatCode>
                <c:ptCount val="6"/>
                <c:pt idx="0">
                  <c:v>256.5</c:v>
                </c:pt>
                <c:pt idx="1">
                  <c:v>260.25</c:v>
                </c:pt>
                <c:pt idx="2">
                  <c:v>212.75</c:v>
                </c:pt>
                <c:pt idx="3">
                  <c:v>312</c:v>
                </c:pt>
                <c:pt idx="4">
                  <c:v>287.75</c:v>
                </c:pt>
              </c:numCache>
            </c:numRef>
          </c:val>
        </c:ser>
        <c:ser>
          <c:idx val="5"/>
          <c:order val="5"/>
          <c:tx>
            <c:strRef>
              <c:f>'F-Inter_Jitter'!$G$1</c:f>
              <c:strCache>
                <c:ptCount val="1"/>
                <c:pt idx="0">
                  <c:v>PTCL (4Mbps)-Karachi,PK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'F-Inter_Jitter'!$G$2:$G$7</c:f>
              <c:numCache>
                <c:formatCode>@</c:formatCode>
                <c:ptCount val="6"/>
                <c:pt idx="0">
                  <c:v>252.5</c:v>
                </c:pt>
                <c:pt idx="1">
                  <c:v>262</c:v>
                </c:pt>
                <c:pt idx="2">
                  <c:v>282.5</c:v>
                </c:pt>
                <c:pt idx="3">
                  <c:v>254.5</c:v>
                </c:pt>
                <c:pt idx="4">
                  <c:v>243.5</c:v>
                </c:pt>
                <c:pt idx="5">
                  <c:v>258.25</c:v>
                </c:pt>
              </c:numCache>
            </c:numRef>
          </c:val>
        </c:ser>
        <c:ser>
          <c:idx val="6"/>
          <c:order val="6"/>
          <c:tx>
            <c:strRef>
              <c:f>'F-Inter_Jitter'!$H$1</c:f>
              <c:strCache>
                <c:ptCount val="1"/>
                <c:pt idx="0">
                  <c:v>SLT (2Mbps)-Colombo,LK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'F-Inter_Jitter'!$H$2:$H$7</c:f>
              <c:numCache>
                <c:formatCode>@</c:formatCode>
                <c:ptCount val="6"/>
                <c:pt idx="0">
                  <c:v>255</c:v>
                </c:pt>
                <c:pt idx="1">
                  <c:v>231.75</c:v>
                </c:pt>
                <c:pt idx="2">
                  <c:v>288.5</c:v>
                </c:pt>
                <c:pt idx="3">
                  <c:v>223.25</c:v>
                </c:pt>
                <c:pt idx="4">
                  <c:v>280.5</c:v>
                </c:pt>
                <c:pt idx="5">
                  <c:v>286</c:v>
                </c:pt>
              </c:numCache>
            </c:numRef>
          </c:val>
        </c:ser>
        <c:ser>
          <c:idx val="7"/>
          <c:order val="7"/>
          <c:tx>
            <c:strRef>
              <c:f>'F-Inter_Jitter'!$I$1</c:f>
              <c:strCache>
                <c:ptCount val="1"/>
                <c:pt idx="0">
                  <c:v>Dialog LTE (4Mbps)-Colombo,LK</c:v>
                </c:pt>
              </c:strCache>
            </c:strRef>
          </c:tx>
          <c:spPr>
            <a:ln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'F-Inter_Jitter'!$I$2:$I$7</c:f>
              <c:numCache>
                <c:formatCode>@</c:formatCode>
                <c:ptCount val="6"/>
                <c:pt idx="0">
                  <c:v>269.85714285714283</c:v>
                </c:pt>
                <c:pt idx="1">
                  <c:v>220.57142857142858</c:v>
                </c:pt>
                <c:pt idx="2">
                  <c:v>251.71428571428572</c:v>
                </c:pt>
                <c:pt idx="3">
                  <c:v>287.57142857142856</c:v>
                </c:pt>
                <c:pt idx="4">
                  <c:v>246.85714285714286</c:v>
                </c:pt>
                <c:pt idx="5">
                  <c:v>251.85714285714286</c:v>
                </c:pt>
              </c:numCache>
            </c:numRef>
          </c:val>
        </c:ser>
        <c:ser>
          <c:idx val="8"/>
          <c:order val="8"/>
          <c:tx>
            <c:strRef>
              <c:f>'F-Inter_Jitter'!$J$1</c:f>
              <c:strCache>
                <c:ptCount val="1"/>
                <c:pt idx="0">
                  <c:v>Telkom Speedy Instant (512kbps)-Jakarta,ID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'F-Inter_Jitter'!$J$2:$J$7</c:f>
              <c:numCache>
                <c:formatCode>General</c:formatCode>
                <c:ptCount val="6"/>
                <c:pt idx="0">
                  <c:v>275</c:v>
                </c:pt>
                <c:pt idx="1">
                  <c:v>285.8</c:v>
                </c:pt>
                <c:pt idx="2">
                  <c:v>276</c:v>
                </c:pt>
                <c:pt idx="3">
                  <c:v>319.60000000000002</c:v>
                </c:pt>
                <c:pt idx="4">
                  <c:v>274</c:v>
                </c:pt>
                <c:pt idx="5">
                  <c:v>281</c:v>
                </c:pt>
              </c:numCache>
            </c:numRef>
          </c:val>
        </c:ser>
        <c:ser>
          <c:idx val="9"/>
          <c:order val="9"/>
          <c:tx>
            <c:strRef>
              <c:f>'F-Inter_Jitter'!$K$1</c:f>
              <c:strCache>
                <c:ptCount val="1"/>
                <c:pt idx="0">
                  <c:v>Internux LTE (72Mbps)-Jakarta,ID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'F-Inter_Jitter'!$K$2:$K$7</c:f>
              <c:numCache>
                <c:formatCode>General</c:formatCode>
                <c:ptCount val="6"/>
                <c:pt idx="0">
                  <c:v>259.39999999999998</c:v>
                </c:pt>
                <c:pt idx="1">
                  <c:v>266.60000000000002</c:v>
                </c:pt>
                <c:pt idx="2">
                  <c:v>286</c:v>
                </c:pt>
                <c:pt idx="3">
                  <c:v>240.6</c:v>
                </c:pt>
                <c:pt idx="4">
                  <c:v>268.39999999999998</c:v>
                </c:pt>
                <c:pt idx="5">
                  <c:v>237.6</c:v>
                </c:pt>
              </c:numCache>
            </c:numRef>
          </c:val>
        </c:ser>
        <c:ser>
          <c:idx val="10"/>
          <c:order val="10"/>
          <c:tx>
            <c:strRef>
              <c:f>'F-Inter_Jitter'!$L$1</c:f>
              <c:strCache>
                <c:ptCount val="1"/>
                <c:pt idx="0">
                  <c:v>True online (10Mbps)-Bangkok,TH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'F-Inter_Jitter'!$L$2:$L$7</c:f>
              <c:numCache>
                <c:formatCode>General</c:formatCode>
                <c:ptCount val="6"/>
                <c:pt idx="0">
                  <c:v>283</c:v>
                </c:pt>
                <c:pt idx="1">
                  <c:v>242</c:v>
                </c:pt>
                <c:pt idx="2">
                  <c:v>287.25</c:v>
                </c:pt>
                <c:pt idx="3">
                  <c:v>281</c:v>
                </c:pt>
                <c:pt idx="4">
                  <c:v>271.75</c:v>
                </c:pt>
                <c:pt idx="5">
                  <c:v>268.33333333333331</c:v>
                </c:pt>
              </c:numCache>
            </c:numRef>
          </c:val>
        </c:ser>
        <c:ser>
          <c:idx val="11"/>
          <c:order val="11"/>
          <c:tx>
            <c:strRef>
              <c:f>'F-Inter_Jitter'!$M$1</c:f>
              <c:strCache>
                <c:ptCount val="1"/>
                <c:pt idx="0">
                  <c:v>3BB (10Mbps)-Bangkok,TH</c:v>
                </c:pt>
              </c:strCache>
            </c:strRef>
          </c:tx>
          <c:spPr>
            <a:ln>
              <a:solidFill>
                <a:srgbClr val="FFFF66"/>
              </a:solidFill>
            </a:ln>
          </c:spPr>
          <c:marker>
            <c:symbol val="none"/>
          </c:marker>
          <c:cat>
            <c:strRef>
              <c:f>'F-Inter_Jitter'!$A$2:$A$7</c:f>
              <c:strCache>
                <c:ptCount val="6"/>
                <c:pt idx="0">
                  <c:v>0800 H</c:v>
                </c:pt>
                <c:pt idx="1">
                  <c:v>1100 H</c:v>
                </c:pt>
                <c:pt idx="2">
                  <c:v>1500 H</c:v>
                </c:pt>
                <c:pt idx="3">
                  <c:v>1800 H</c:v>
                </c:pt>
                <c:pt idx="4">
                  <c:v>2000 H</c:v>
                </c:pt>
                <c:pt idx="5">
                  <c:v>2300 H</c:v>
                </c:pt>
              </c:strCache>
            </c:strRef>
          </c:cat>
          <c:val>
            <c:numRef>
              <c:f>'F-Inter_Jitter'!$M$2:$M$7</c:f>
              <c:numCache>
                <c:formatCode>@</c:formatCode>
                <c:ptCount val="6"/>
                <c:pt idx="0">
                  <c:v>267.38461538461536</c:v>
                </c:pt>
                <c:pt idx="1">
                  <c:v>277.38461538461536</c:v>
                </c:pt>
                <c:pt idx="2">
                  <c:v>281.53846153846155</c:v>
                </c:pt>
                <c:pt idx="3">
                  <c:v>274.38461538461536</c:v>
                </c:pt>
                <c:pt idx="4">
                  <c:v>286.38461538461536</c:v>
                </c:pt>
                <c:pt idx="5">
                  <c:v>288.69230769230768</c:v>
                </c:pt>
              </c:numCache>
            </c:numRef>
          </c:val>
        </c:ser>
        <c:marker val="1"/>
        <c:axId val="78070528"/>
        <c:axId val="78072064"/>
      </c:lineChart>
      <c:catAx>
        <c:axId val="78070528"/>
        <c:scaling>
          <c:orientation val="minMax"/>
        </c:scaling>
        <c:axPos val="b"/>
        <c:tickLblPos val="nextTo"/>
        <c:crossAx val="78072064"/>
        <c:crosses val="autoZero"/>
        <c:auto val="1"/>
        <c:lblAlgn val="ctr"/>
        <c:lblOffset val="100"/>
      </c:catAx>
      <c:valAx>
        <c:axId val="780720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Jitter</a:t>
                </a:r>
              </a:p>
            </c:rich>
          </c:tx>
        </c:title>
        <c:numFmt formatCode="@" sourceLinked="1"/>
        <c:tickLblPos val="nextTo"/>
        <c:crossAx val="78070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5673476166749709E-2"/>
          <c:y val="0.71436576507228156"/>
          <c:w val="0.94787584007156112"/>
          <c:h val="0.26804087293552181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</xdr:rowOff>
    </xdr:from>
    <xdr:to>
      <xdr:col>22</xdr:col>
      <xdr:colOff>483979</xdr:colOff>
      <xdr:row>10</xdr:row>
      <xdr:rowOff>456766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188798</xdr:colOff>
      <xdr:row>13</xdr:row>
      <xdr:rowOff>13607</xdr:rowOff>
    </xdr:from>
    <xdr:to>
      <xdr:col>23</xdr:col>
      <xdr:colOff>46848</xdr:colOff>
      <xdr:row>23</xdr:row>
      <xdr:rowOff>171014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68036</xdr:colOff>
      <xdr:row>0</xdr:row>
      <xdr:rowOff>0</xdr:rowOff>
    </xdr:from>
    <xdr:to>
      <xdr:col>33</xdr:col>
      <xdr:colOff>184622</xdr:colOff>
      <xdr:row>9</xdr:row>
      <xdr:rowOff>222041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231322</xdr:colOff>
      <xdr:row>0</xdr:row>
      <xdr:rowOff>0</xdr:rowOff>
    </xdr:from>
    <xdr:to>
      <xdr:col>33</xdr:col>
      <xdr:colOff>470372</xdr:colOff>
      <xdr:row>14</xdr:row>
      <xdr:rowOff>21336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234723</xdr:colOff>
      <xdr:row>14</xdr:row>
      <xdr:rowOff>131991</xdr:rowOff>
    </xdr:from>
    <xdr:to>
      <xdr:col>33</xdr:col>
      <xdr:colOff>473773</xdr:colOff>
      <xdr:row>28</xdr:row>
      <xdr:rowOff>153327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40822</xdr:colOff>
      <xdr:row>0</xdr:row>
      <xdr:rowOff>0</xdr:rowOff>
    </xdr:from>
    <xdr:to>
      <xdr:col>31</xdr:col>
      <xdr:colOff>34943</xdr:colOff>
      <xdr:row>11</xdr:row>
      <xdr:rowOff>89372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396875</xdr:colOff>
      <xdr:row>0</xdr:row>
      <xdr:rowOff>-1</xdr:rowOff>
    </xdr:from>
    <xdr:to>
      <xdr:col>33</xdr:col>
      <xdr:colOff>309354</xdr:colOff>
      <xdr:row>8</xdr:row>
      <xdr:rowOff>565621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40822</xdr:colOff>
      <xdr:row>0</xdr:row>
      <xdr:rowOff>30614</xdr:rowOff>
    </xdr:from>
    <xdr:to>
      <xdr:col>32</xdr:col>
      <xdr:colOff>470372</xdr:colOff>
      <xdr:row>13</xdr:row>
      <xdr:rowOff>51950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68036</xdr:colOff>
      <xdr:row>0</xdr:row>
      <xdr:rowOff>0</xdr:rowOff>
    </xdr:from>
    <xdr:to>
      <xdr:col>25</xdr:col>
      <xdr:colOff>497586</xdr:colOff>
      <xdr:row>11</xdr:row>
      <xdr:rowOff>128492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217715</xdr:colOff>
      <xdr:row>0</xdr:row>
      <xdr:rowOff>116418</xdr:rowOff>
    </xdr:from>
    <xdr:to>
      <xdr:col>22</xdr:col>
      <xdr:colOff>456765</xdr:colOff>
      <xdr:row>9</xdr:row>
      <xdr:rowOff>273825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108856</xdr:colOff>
      <xdr:row>0</xdr:row>
      <xdr:rowOff>122465</xdr:rowOff>
    </xdr:from>
    <xdr:to>
      <xdr:col>20</xdr:col>
      <xdr:colOff>34942</xdr:colOff>
      <xdr:row>12</xdr:row>
      <xdr:rowOff>34944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102811</xdr:colOff>
      <xdr:row>12</xdr:row>
      <xdr:rowOff>167820</xdr:rowOff>
    </xdr:from>
    <xdr:to>
      <xdr:col>20</xdr:col>
      <xdr:colOff>28897</xdr:colOff>
      <xdr:row>24</xdr:row>
      <xdr:rowOff>80299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225424</xdr:colOff>
      <xdr:row>0</xdr:row>
      <xdr:rowOff>82549</xdr:rowOff>
    </xdr:from>
    <xdr:to>
      <xdr:col>23</xdr:col>
      <xdr:colOff>310260</xdr:colOff>
      <xdr:row>9</xdr:row>
      <xdr:rowOff>1056385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59531</xdr:colOff>
      <xdr:row>0</xdr:row>
      <xdr:rowOff>0</xdr:rowOff>
    </xdr:from>
    <xdr:to>
      <xdr:col>27</xdr:col>
      <xdr:colOff>342805</xdr:colOff>
      <xdr:row>12</xdr:row>
      <xdr:rowOff>259461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98845</xdr:colOff>
      <xdr:row>0</xdr:row>
      <xdr:rowOff>71886</xdr:rowOff>
    </xdr:from>
    <xdr:to>
      <xdr:col>30</xdr:col>
      <xdr:colOff>120181</xdr:colOff>
      <xdr:row>11</xdr:row>
      <xdr:rowOff>105128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87086</xdr:colOff>
      <xdr:row>0</xdr:row>
      <xdr:rowOff>0</xdr:rowOff>
    </xdr:from>
    <xdr:to>
      <xdr:col>31</xdr:col>
      <xdr:colOff>489422</xdr:colOff>
      <xdr:row>8</xdr:row>
      <xdr:rowOff>198229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40822</xdr:colOff>
      <xdr:row>8</xdr:row>
      <xdr:rowOff>299357</xdr:rowOff>
    </xdr:from>
    <xdr:to>
      <xdr:col>31</xdr:col>
      <xdr:colOff>443158</xdr:colOff>
      <xdr:row>18</xdr:row>
      <xdr:rowOff>320693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54427</xdr:colOff>
      <xdr:row>0</xdr:row>
      <xdr:rowOff>13607</xdr:rowOff>
    </xdr:from>
    <xdr:to>
      <xdr:col>32</xdr:col>
      <xdr:colOff>34942</xdr:colOff>
      <xdr:row>10</xdr:row>
      <xdr:rowOff>62157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lee_LIRNEasia/QoSE/Me/Data/Banglalion_B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MUDU/Downloads/Bhutan%20Telecom_B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"/>
      <sheetName val="Banglalion Intl"/>
    </sheetNames>
    <sheetDataSet>
      <sheetData sheetId="0" refreshError="1"/>
      <sheetData sheetId="1" refreshError="1">
        <row r="3">
          <cell r="C3">
            <v>496</v>
          </cell>
        </row>
        <row r="4">
          <cell r="C4">
            <v>406</v>
          </cell>
        </row>
        <row r="5">
          <cell r="C5">
            <v>402</v>
          </cell>
        </row>
        <row r="10">
          <cell r="C10">
            <v>494</v>
          </cell>
        </row>
        <row r="11">
          <cell r="C11">
            <v>494</v>
          </cell>
        </row>
        <row r="12">
          <cell r="C12">
            <v>483</v>
          </cell>
        </row>
        <row r="17">
          <cell r="C17">
            <v>493</v>
          </cell>
        </row>
        <row r="18">
          <cell r="C18">
            <v>495</v>
          </cell>
        </row>
        <row r="19">
          <cell r="C19">
            <v>491</v>
          </cell>
        </row>
        <row r="24">
          <cell r="C24">
            <v>492</v>
          </cell>
        </row>
        <row r="25">
          <cell r="C25">
            <v>495</v>
          </cell>
        </row>
        <row r="26">
          <cell r="C26">
            <v>417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ERAGE"/>
      <sheetName val="Bhutan Telecom ISP"/>
      <sheetName val="Bhutan Telecom Intl"/>
    </sheetNames>
    <sheetDataSet>
      <sheetData sheetId="0" refreshError="1"/>
      <sheetData sheetId="1">
        <row r="2">
          <cell r="D2">
            <v>4767</v>
          </cell>
          <cell r="E2">
            <v>286</v>
          </cell>
          <cell r="F2">
            <v>26</v>
          </cell>
          <cell r="G2">
            <v>0</v>
          </cell>
        </row>
        <row r="3">
          <cell r="D3">
            <v>11674</v>
          </cell>
          <cell r="E3">
            <v>308</v>
          </cell>
          <cell r="F3">
            <v>26</v>
          </cell>
          <cell r="G3">
            <v>0</v>
          </cell>
        </row>
        <row r="4">
          <cell r="D4">
            <v>8386</v>
          </cell>
          <cell r="E4">
            <v>383</v>
          </cell>
          <cell r="F4">
            <v>127</v>
          </cell>
          <cell r="G4">
            <v>0</v>
          </cell>
        </row>
        <row r="5">
          <cell r="D5">
            <v>4241</v>
          </cell>
          <cell r="E5">
            <v>349</v>
          </cell>
          <cell r="F5">
            <v>59</v>
          </cell>
          <cell r="G5">
            <v>0</v>
          </cell>
        </row>
        <row r="6">
          <cell r="D6">
            <v>4071</v>
          </cell>
          <cell r="E6">
            <v>337</v>
          </cell>
          <cell r="F6">
            <v>33</v>
          </cell>
          <cell r="G6">
            <v>0</v>
          </cell>
        </row>
        <row r="7">
          <cell r="D7">
            <v>7964</v>
          </cell>
          <cell r="E7">
            <v>318</v>
          </cell>
          <cell r="F7">
            <v>41</v>
          </cell>
          <cell r="G7">
            <v>0</v>
          </cell>
        </row>
        <row r="9">
          <cell r="D9">
            <v>10742</v>
          </cell>
          <cell r="E9">
            <v>326</v>
          </cell>
          <cell r="F9">
            <v>52</v>
          </cell>
          <cell r="G9">
            <v>0</v>
          </cell>
        </row>
        <row r="10">
          <cell r="D10">
            <v>4367</v>
          </cell>
          <cell r="E10">
            <v>437</v>
          </cell>
          <cell r="F10">
            <v>223</v>
          </cell>
          <cell r="G10">
            <v>0</v>
          </cell>
        </row>
        <row r="11">
          <cell r="D11">
            <v>2217</v>
          </cell>
          <cell r="E11">
            <v>632</v>
          </cell>
          <cell r="F11">
            <v>105</v>
          </cell>
          <cell r="G11">
            <v>0</v>
          </cell>
        </row>
        <row r="12">
          <cell r="D12">
            <v>8170</v>
          </cell>
          <cell r="E12">
            <v>328</v>
          </cell>
          <cell r="F12">
            <v>87</v>
          </cell>
          <cell r="G12">
            <v>0</v>
          </cell>
        </row>
        <row r="13">
          <cell r="D13">
            <v>9484</v>
          </cell>
          <cell r="E13">
            <v>275</v>
          </cell>
          <cell r="F13">
            <v>21</v>
          </cell>
          <cell r="G13">
            <v>0</v>
          </cell>
        </row>
        <row r="14">
          <cell r="D14">
            <v>4223</v>
          </cell>
          <cell r="E14">
            <v>323</v>
          </cell>
          <cell r="F14">
            <v>77</v>
          </cell>
          <cell r="G14">
            <v>0</v>
          </cell>
        </row>
        <row r="16">
          <cell r="D16">
            <v>8788</v>
          </cell>
          <cell r="E16">
            <v>320</v>
          </cell>
          <cell r="F16">
            <v>130</v>
          </cell>
          <cell r="G16">
            <v>0</v>
          </cell>
        </row>
        <row r="17">
          <cell r="D17">
            <v>6689</v>
          </cell>
          <cell r="E17">
            <v>298</v>
          </cell>
          <cell r="F17">
            <v>15</v>
          </cell>
          <cell r="G17">
            <v>0</v>
          </cell>
        </row>
        <row r="18">
          <cell r="D18">
            <v>4470</v>
          </cell>
          <cell r="E18">
            <v>304</v>
          </cell>
          <cell r="F18">
            <v>50</v>
          </cell>
          <cell r="G18">
            <v>0</v>
          </cell>
        </row>
        <row r="19">
          <cell r="D19">
            <v>5364</v>
          </cell>
          <cell r="E19">
            <v>290</v>
          </cell>
          <cell r="F19">
            <v>41</v>
          </cell>
          <cell r="G19">
            <v>0</v>
          </cell>
        </row>
        <row r="20">
          <cell r="D20">
            <v>7831</v>
          </cell>
          <cell r="E20">
            <v>280</v>
          </cell>
          <cell r="F20">
            <v>25</v>
          </cell>
          <cell r="G20">
            <v>0</v>
          </cell>
        </row>
        <row r="21">
          <cell r="D21">
            <v>4142</v>
          </cell>
          <cell r="E21">
            <v>333</v>
          </cell>
          <cell r="F21">
            <v>94</v>
          </cell>
          <cell r="G21">
            <v>0</v>
          </cell>
        </row>
        <row r="23">
          <cell r="D23">
            <v>8606</v>
          </cell>
          <cell r="E23">
            <v>282</v>
          </cell>
          <cell r="F23">
            <v>21</v>
          </cell>
          <cell r="G23">
            <v>0</v>
          </cell>
        </row>
        <row r="24">
          <cell r="D24">
            <v>10730</v>
          </cell>
          <cell r="E24">
            <v>351</v>
          </cell>
          <cell r="F24">
            <v>164</v>
          </cell>
          <cell r="G24">
            <v>0</v>
          </cell>
        </row>
        <row r="25">
          <cell r="D25">
            <v>7596</v>
          </cell>
          <cell r="E25">
            <v>306</v>
          </cell>
          <cell r="F25">
            <v>31</v>
          </cell>
          <cell r="G25">
            <v>0</v>
          </cell>
        </row>
        <row r="26">
          <cell r="D26">
            <v>4477</v>
          </cell>
          <cell r="E26">
            <v>330</v>
          </cell>
          <cell r="F26">
            <v>127</v>
          </cell>
          <cell r="G26">
            <v>0</v>
          </cell>
        </row>
        <row r="27">
          <cell r="D27">
            <v>4358</v>
          </cell>
          <cell r="E27">
            <v>301</v>
          </cell>
          <cell r="F27">
            <v>56</v>
          </cell>
          <cell r="G27">
            <v>0</v>
          </cell>
        </row>
        <row r="28">
          <cell r="D28">
            <v>5110</v>
          </cell>
          <cell r="E28">
            <v>296</v>
          </cell>
          <cell r="F28">
            <v>16</v>
          </cell>
          <cell r="G28">
            <v>0</v>
          </cell>
        </row>
      </sheetData>
      <sheetData sheetId="2">
        <row r="2">
          <cell r="C2">
            <v>3816</v>
          </cell>
          <cell r="D2">
            <v>575</v>
          </cell>
          <cell r="E2">
            <v>311</v>
          </cell>
          <cell r="F2">
            <v>0</v>
          </cell>
        </row>
        <row r="3">
          <cell r="C3">
            <v>4565</v>
          </cell>
          <cell r="D3">
            <v>529</v>
          </cell>
          <cell r="E3">
            <v>195</v>
          </cell>
          <cell r="F3">
            <v>0</v>
          </cell>
        </row>
        <row r="4">
          <cell r="C4">
            <v>1334</v>
          </cell>
          <cell r="D4">
            <v>516</v>
          </cell>
          <cell r="E4">
            <v>343</v>
          </cell>
          <cell r="F4">
            <v>0</v>
          </cell>
        </row>
        <row r="5">
          <cell r="C5">
            <v>3776</v>
          </cell>
          <cell r="D5">
            <v>473</v>
          </cell>
          <cell r="E5">
            <v>370</v>
          </cell>
          <cell r="F5">
            <v>0</v>
          </cell>
        </row>
        <row r="6">
          <cell r="C6">
            <v>3437</v>
          </cell>
          <cell r="D6">
            <v>450</v>
          </cell>
          <cell r="E6">
            <v>204</v>
          </cell>
          <cell r="F6">
            <v>0</v>
          </cell>
        </row>
        <row r="7">
          <cell r="C7">
            <v>4138</v>
          </cell>
          <cell r="D7">
            <v>467</v>
          </cell>
          <cell r="E7">
            <v>273</v>
          </cell>
          <cell r="F7">
            <v>0</v>
          </cell>
        </row>
        <row r="9">
          <cell r="C9">
            <v>6144</v>
          </cell>
          <cell r="D9">
            <v>590</v>
          </cell>
          <cell r="E9">
            <v>293</v>
          </cell>
          <cell r="F9">
            <v>0</v>
          </cell>
        </row>
        <row r="10">
          <cell r="C10">
            <v>2869</v>
          </cell>
          <cell r="D10">
            <v>552</v>
          </cell>
          <cell r="E10">
            <v>379</v>
          </cell>
          <cell r="F10">
            <v>0</v>
          </cell>
        </row>
        <row r="11">
          <cell r="C11">
            <v>2418</v>
          </cell>
          <cell r="D11">
            <v>491</v>
          </cell>
          <cell r="E11">
            <v>302</v>
          </cell>
          <cell r="F11">
            <v>0</v>
          </cell>
        </row>
        <row r="12">
          <cell r="C12">
            <v>6949</v>
          </cell>
          <cell r="D12">
            <v>533</v>
          </cell>
          <cell r="E12">
            <v>264</v>
          </cell>
          <cell r="F12">
            <v>0</v>
          </cell>
        </row>
        <row r="13">
          <cell r="C13">
            <v>4809</v>
          </cell>
          <cell r="D13">
            <v>591</v>
          </cell>
          <cell r="E13">
            <v>166</v>
          </cell>
          <cell r="F13">
            <v>0</v>
          </cell>
        </row>
        <row r="14">
          <cell r="C14">
            <v>3572</v>
          </cell>
          <cell r="D14">
            <v>433</v>
          </cell>
          <cell r="E14">
            <v>307</v>
          </cell>
          <cell r="F14">
            <v>0</v>
          </cell>
        </row>
        <row r="16">
          <cell r="C16">
            <v>8175</v>
          </cell>
          <cell r="D16">
            <v>500</v>
          </cell>
          <cell r="E16">
            <v>306</v>
          </cell>
          <cell r="F16">
            <v>0</v>
          </cell>
        </row>
        <row r="17">
          <cell r="C17">
            <v>7313</v>
          </cell>
          <cell r="D17">
            <v>382</v>
          </cell>
          <cell r="E17">
            <v>272</v>
          </cell>
          <cell r="F17">
            <v>0</v>
          </cell>
        </row>
        <row r="18">
          <cell r="C18">
            <v>5097</v>
          </cell>
          <cell r="D18">
            <v>604</v>
          </cell>
          <cell r="E18">
            <v>279</v>
          </cell>
          <cell r="F18">
            <v>0</v>
          </cell>
        </row>
        <row r="19">
          <cell r="C19">
            <v>3970</v>
          </cell>
          <cell r="D19">
            <v>538</v>
          </cell>
          <cell r="E19">
            <v>274</v>
          </cell>
          <cell r="F19">
            <v>0</v>
          </cell>
        </row>
        <row r="20">
          <cell r="C20">
            <v>3846</v>
          </cell>
          <cell r="D20">
            <v>482</v>
          </cell>
          <cell r="E20">
            <v>253</v>
          </cell>
          <cell r="F20">
            <v>0</v>
          </cell>
        </row>
        <row r="21">
          <cell r="C21">
            <v>3678</v>
          </cell>
          <cell r="D21">
            <v>395</v>
          </cell>
          <cell r="E21">
            <v>282</v>
          </cell>
          <cell r="F21">
            <v>0</v>
          </cell>
        </row>
        <row r="23">
          <cell r="C23">
            <v>6423</v>
          </cell>
          <cell r="D23">
            <v>374</v>
          </cell>
          <cell r="E23">
            <v>322</v>
          </cell>
          <cell r="F23">
            <v>0</v>
          </cell>
        </row>
        <row r="24">
          <cell r="C24">
            <v>7490</v>
          </cell>
          <cell r="D24">
            <v>690</v>
          </cell>
          <cell r="E24">
            <v>268</v>
          </cell>
          <cell r="F24">
            <v>0</v>
          </cell>
        </row>
        <row r="25">
          <cell r="C25">
            <v>4022</v>
          </cell>
          <cell r="D25">
            <v>543</v>
          </cell>
          <cell r="E25">
            <v>270</v>
          </cell>
          <cell r="F25">
            <v>0</v>
          </cell>
        </row>
        <row r="26">
          <cell r="C26">
            <v>4984</v>
          </cell>
          <cell r="D26">
            <v>511</v>
          </cell>
          <cell r="E26">
            <v>199</v>
          </cell>
          <cell r="F26">
            <v>0</v>
          </cell>
        </row>
        <row r="27">
          <cell r="C27">
            <v>4812</v>
          </cell>
          <cell r="D27">
            <v>549</v>
          </cell>
          <cell r="E27">
            <v>270</v>
          </cell>
          <cell r="F27">
            <v>0</v>
          </cell>
        </row>
        <row r="28">
          <cell r="C28">
            <v>3714</v>
          </cell>
          <cell r="D28">
            <v>562</v>
          </cell>
          <cell r="E28">
            <v>309</v>
          </cell>
          <cell r="F28">
            <v>0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L13" totalsRowShown="0" headerRowDxfId="42" headerRowBorderDxfId="41" tableBorderDxfId="40" totalsRowBorderDxfId="39">
  <autoFilter ref="A1:L13">
    <filterColumn colId="11"/>
  </autoFilter>
  <tableColumns count="12">
    <tableColumn id="1" name="Region" dataDxfId="38"/>
    <tableColumn id="2" name="Country" dataDxfId="37"/>
    <tableColumn id="3" name="Fixed Operator"/>
    <tableColumn id="4" name="Tested city"/>
    <tableColumn id="5" name="Speed in KBPS" dataDxfId="36"/>
    <tableColumn id="6" name="Exchange Rate" dataDxfId="35"/>
    <tableColumn id="7" name="Package Value in Local Currency"/>
    <tableColumn id="8" name="Package Value in USD"/>
    <tableColumn id="9" name="Label" dataDxfId="34"/>
    <tableColumn id="10" name="Link" dataDxfId="33"/>
    <tableColumn id="11" name="Notes" dataDxfId="32"/>
    <tableColumn id="12" name="Column1" dataDxfId="31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L21" totalsRowShown="0" headerRowDxfId="30" headerRowBorderDxfId="29" tableBorderDxfId="28" totalsRowBorderDxfId="27">
  <autoFilter ref="A1:L21">
    <filterColumn colId="11"/>
  </autoFilter>
  <tableColumns count="12">
    <tableColumn id="1" name="Region" dataDxfId="26"/>
    <tableColumn id="2" name="Country" dataDxfId="25"/>
    <tableColumn id="3" name=" Operator" dataDxfId="24"/>
    <tableColumn id="4" name="Tested city" dataDxfId="23"/>
    <tableColumn id="5" name="Speed in KBPS" dataDxfId="22"/>
    <tableColumn id="6" name="Exchange Rate"/>
    <tableColumn id="7" name="Package Value in Local Currency"/>
    <tableColumn id="8" name="Package Value in USD"/>
    <tableColumn id="9" name="Label" dataDxfId="21"/>
    <tableColumn id="10" name="Link" dataDxfId="20"/>
    <tableColumn id="11" name="Notes" dataDxfId="19"/>
    <tableColumn id="12" name="Column1" dataDxfId="18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M7" totalsRowShown="0" headerRowDxfId="17" dataDxfId="15" headerRowBorderDxfId="16" tableBorderDxfId="14" totalsRowBorderDxfId="13">
  <autoFilter ref="A1:M7"/>
  <tableColumns count="13">
    <tableColumn id="1" name="Column1" dataDxfId="12"/>
    <tableColumn id="2" name="BSNL (1Mbps)-Bangalore,IN" dataDxfId="11"/>
    <tableColumn id="3" name="BSNL (4Mbps)-Chennai,IN" dataDxfId="10"/>
    <tableColumn id="4" name="BSNL (4Mbps)-Delhi,IN" dataDxfId="9"/>
    <tableColumn id="5" name="Dhiragu (512kbps)-Male,MV" dataDxfId="8"/>
    <tableColumn id="6" name="NTC (512kbps)-Kathmadu,NP" dataDxfId="7"/>
    <tableColumn id="7" name="PTCL (4Mbps)-Karachi,PK" dataDxfId="6"/>
    <tableColumn id="8" name="SLT (2Mbps)-Colombo,LK" dataDxfId="5"/>
    <tableColumn id="9" name="Dialog LTE (4Mbps)-Colombo,LK" dataDxfId="4"/>
    <tableColumn id="10" name="Telkom Speedy Instant (512kbps)-Jakarta,ID" dataDxfId="3"/>
    <tableColumn id="11" name="Internux LTE (72Mbps)-Jakarta,ID" dataDxfId="2"/>
    <tableColumn id="12" name="True online (10Mbps)-Bangkok,TH" dataDxfId="1"/>
    <tableColumn id="13" name="3BB (10Mbps)-Bangkok,TH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lkomspeedy.com/speedy-instan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attoo.globe.com.ph/promo/prepaid-stick" TargetMode="External"/><Relationship Id="rId2" Type="http://schemas.openxmlformats.org/officeDocument/2006/relationships/hyperlink" Target="http://www1.smart.com.ph/Bro/products/starter" TargetMode="External"/><Relationship Id="rId1" Type="http://schemas.openxmlformats.org/officeDocument/2006/relationships/hyperlink" Target="http://ooredoo.mv/broadband/ooredoo-data" TargetMode="Externa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80" zoomScaleNormal="80" workbookViewId="0">
      <selection activeCell="I13" sqref="I13"/>
    </sheetView>
  </sheetViews>
  <sheetFormatPr defaultColWidth="17.28515625" defaultRowHeight="18" customHeight="1"/>
  <cols>
    <col min="1" max="6" width="17.28515625" style="8"/>
    <col min="7" max="7" width="31.140625" style="8" customWidth="1"/>
    <col min="8" max="8" width="22" style="8" customWidth="1"/>
    <col min="9" max="16384" width="17.28515625" style="8"/>
  </cols>
  <sheetData>
    <row r="1" spans="1:12" ht="18" customHeight="1">
      <c r="A1" s="24" t="s">
        <v>11</v>
      </c>
      <c r="B1" s="25" t="s">
        <v>12</v>
      </c>
      <c r="C1" s="25" t="s">
        <v>13</v>
      </c>
      <c r="D1" s="26" t="s">
        <v>62</v>
      </c>
      <c r="E1" s="25" t="s">
        <v>14</v>
      </c>
      <c r="F1" s="25" t="s">
        <v>20</v>
      </c>
      <c r="G1" s="25" t="s">
        <v>15</v>
      </c>
      <c r="H1" s="25" t="s">
        <v>16</v>
      </c>
      <c r="I1" s="25" t="s">
        <v>17</v>
      </c>
      <c r="J1" s="27" t="s">
        <v>61</v>
      </c>
      <c r="K1" s="28" t="s">
        <v>76</v>
      </c>
      <c r="L1" s="25" t="s">
        <v>151</v>
      </c>
    </row>
    <row r="2" spans="1:12" ht="18" customHeight="1">
      <c r="A2" s="22" t="s">
        <v>9</v>
      </c>
      <c r="B2" s="194" t="s">
        <v>0</v>
      </c>
      <c r="C2" s="194" t="s">
        <v>35</v>
      </c>
      <c r="D2" s="194" t="s">
        <v>92</v>
      </c>
      <c r="E2" s="194">
        <v>1024</v>
      </c>
      <c r="F2" s="194">
        <v>61.007100000000001</v>
      </c>
      <c r="G2" s="194">
        <v>800</v>
      </c>
      <c r="H2" s="194">
        <f t="shared" ref="H2:H9" si="0">G2/F2</f>
        <v>13.113227804632576</v>
      </c>
      <c r="I2" s="194" t="s">
        <v>44</v>
      </c>
      <c r="J2" s="195" t="s">
        <v>93</v>
      </c>
      <c r="K2" s="196"/>
    </row>
    <row r="3" spans="1:12" ht="18" customHeight="1">
      <c r="A3" s="22"/>
      <c r="B3" s="66" t="s">
        <v>0</v>
      </c>
      <c r="C3" s="67" t="s">
        <v>35</v>
      </c>
      <c r="D3" s="67" t="s">
        <v>94</v>
      </c>
      <c r="E3" s="66">
        <v>4096</v>
      </c>
      <c r="F3" s="66">
        <v>61.007100000000001</v>
      </c>
      <c r="G3" s="66">
        <v>950</v>
      </c>
      <c r="H3" s="66">
        <f t="shared" si="0"/>
        <v>15.571958018001183</v>
      </c>
      <c r="I3" s="67" t="s">
        <v>45</v>
      </c>
      <c r="J3" s="68" t="s">
        <v>93</v>
      </c>
      <c r="K3" s="69"/>
    </row>
    <row r="4" spans="1:12" ht="18" customHeight="1">
      <c r="A4" s="22"/>
      <c r="B4" s="70" t="s">
        <v>0</v>
      </c>
      <c r="C4" s="71" t="s">
        <v>35</v>
      </c>
      <c r="D4" s="71" t="s">
        <v>95</v>
      </c>
      <c r="E4" s="70">
        <v>4096</v>
      </c>
      <c r="F4" s="70">
        <v>61.007100000000001</v>
      </c>
      <c r="G4" s="70">
        <v>950</v>
      </c>
      <c r="H4" s="70">
        <f t="shared" si="0"/>
        <v>15.571958018001183</v>
      </c>
      <c r="I4" s="71" t="s">
        <v>46</v>
      </c>
      <c r="J4" s="72" t="s">
        <v>93</v>
      </c>
      <c r="K4" s="73"/>
    </row>
    <row r="5" spans="1:12" ht="18" customHeight="1">
      <c r="A5" s="22"/>
      <c r="B5" s="81" t="s">
        <v>4</v>
      </c>
      <c r="C5" s="81" t="s">
        <v>18</v>
      </c>
      <c r="D5" s="82" t="s">
        <v>105</v>
      </c>
      <c r="E5" s="81">
        <v>512</v>
      </c>
      <c r="F5" s="81">
        <v>15.2393</v>
      </c>
      <c r="G5" s="81">
        <v>690</v>
      </c>
      <c r="H5" s="81">
        <f t="shared" si="0"/>
        <v>45.27767023419711</v>
      </c>
      <c r="I5" s="82" t="s">
        <v>19</v>
      </c>
      <c r="J5" s="83" t="s">
        <v>96</v>
      </c>
      <c r="K5" s="84"/>
    </row>
    <row r="6" spans="1:12" ht="18" customHeight="1">
      <c r="A6" s="22"/>
      <c r="B6" s="181" t="s">
        <v>3</v>
      </c>
      <c r="C6" s="181" t="s">
        <v>34</v>
      </c>
      <c r="D6" s="181" t="s">
        <v>106</v>
      </c>
      <c r="E6" s="181">
        <v>512</v>
      </c>
      <c r="F6" s="181">
        <v>96.382599999999996</v>
      </c>
      <c r="G6" s="181">
        <v>1980</v>
      </c>
      <c r="H6" s="181">
        <f t="shared" si="0"/>
        <v>20.543127078954086</v>
      </c>
      <c r="I6" s="181" t="s">
        <v>115</v>
      </c>
      <c r="J6" s="182" t="s">
        <v>97</v>
      </c>
      <c r="K6" s="183"/>
      <c r="L6" s="8" t="s">
        <v>164</v>
      </c>
    </row>
    <row r="7" spans="1:12" ht="18" customHeight="1">
      <c r="A7" s="23"/>
      <c r="B7" s="138" t="s">
        <v>1</v>
      </c>
      <c r="C7" s="139" t="s">
        <v>28</v>
      </c>
      <c r="D7" s="139" t="s">
        <v>104</v>
      </c>
      <c r="E7" s="138">
        <v>4096</v>
      </c>
      <c r="F7" s="138">
        <v>98.595699999999994</v>
      </c>
      <c r="G7" s="138">
        <v>2100</v>
      </c>
      <c r="H7" s="138">
        <f t="shared" si="0"/>
        <v>21.299103307750745</v>
      </c>
      <c r="I7" s="139" t="s">
        <v>109</v>
      </c>
      <c r="J7" s="140" t="s">
        <v>98</v>
      </c>
      <c r="K7" s="141"/>
    </row>
    <row r="8" spans="1:12" ht="18" customHeight="1">
      <c r="A8" s="23"/>
      <c r="B8" s="174" t="s">
        <v>5</v>
      </c>
      <c r="C8" s="173" t="s">
        <v>37</v>
      </c>
      <c r="D8" s="173" t="s">
        <v>99</v>
      </c>
      <c r="E8" s="174">
        <v>2048</v>
      </c>
      <c r="F8" s="174">
        <v>130.44900000000001</v>
      </c>
      <c r="G8" s="174">
        <v>1490</v>
      </c>
      <c r="H8" s="174">
        <f t="shared" si="0"/>
        <v>11.422088325705831</v>
      </c>
      <c r="I8" s="173" t="s">
        <v>47</v>
      </c>
      <c r="J8" s="175" t="s">
        <v>100</v>
      </c>
      <c r="K8" s="172"/>
    </row>
    <row r="9" spans="1:12" ht="18" customHeight="1">
      <c r="A9" s="23"/>
      <c r="B9" s="143" t="s">
        <v>5</v>
      </c>
      <c r="C9" s="143" t="s">
        <v>38</v>
      </c>
      <c r="D9" s="143" t="s">
        <v>99</v>
      </c>
      <c r="E9" s="143">
        <v>4096</v>
      </c>
      <c r="F9" s="143">
        <v>130.44900000000001</v>
      </c>
      <c r="G9" s="143">
        <v>1400</v>
      </c>
      <c r="H9" s="143">
        <f t="shared" si="0"/>
        <v>10.732163527508835</v>
      </c>
      <c r="I9" s="143" t="s">
        <v>48</v>
      </c>
      <c r="J9" s="144" t="s">
        <v>101</v>
      </c>
      <c r="K9" s="145"/>
    </row>
    <row r="10" spans="1:12" ht="18" customHeight="1">
      <c r="A10" s="22" t="s">
        <v>10</v>
      </c>
      <c r="B10" s="180" t="s">
        <v>7</v>
      </c>
      <c r="C10" s="184" t="s">
        <v>129</v>
      </c>
      <c r="D10" s="180" t="s">
        <v>108</v>
      </c>
      <c r="E10" s="180">
        <v>512</v>
      </c>
      <c r="F10" s="185">
        <v>11441.6</v>
      </c>
      <c r="G10" s="180">
        <v>5000</v>
      </c>
      <c r="H10" s="185">
        <f>Table2[[#This Row],[Package Value in Local Currency]]/Table2[[#This Row],[Exchange Rate]]</f>
        <v>0.43700181792756254</v>
      </c>
      <c r="I10" s="184" t="s">
        <v>161</v>
      </c>
      <c r="J10" s="186" t="s">
        <v>128</v>
      </c>
      <c r="K10" s="187"/>
    </row>
    <row r="11" spans="1:12" ht="18" customHeight="1">
      <c r="A11" s="22"/>
      <c r="B11" s="188" t="s">
        <v>7</v>
      </c>
      <c r="C11" s="188" t="s">
        <v>131</v>
      </c>
      <c r="D11" s="188" t="s">
        <v>108</v>
      </c>
      <c r="E11" s="188">
        <f>72*1024</f>
        <v>73728</v>
      </c>
      <c r="F11" s="189">
        <v>11441.6</v>
      </c>
      <c r="G11" s="188">
        <v>1199000</v>
      </c>
      <c r="H11" s="189">
        <f>Table2[[#This Row],[Package Value in Local Currency]]/Table2[[#This Row],[Exchange Rate]]</f>
        <v>104.79303593902951</v>
      </c>
      <c r="I11" s="188" t="s">
        <v>162</v>
      </c>
      <c r="J11" s="190" t="s">
        <v>147</v>
      </c>
      <c r="K11" s="191"/>
    </row>
    <row r="12" spans="1:12" ht="18" customHeight="1">
      <c r="A12" s="22"/>
      <c r="B12" s="154" t="s">
        <v>8</v>
      </c>
      <c r="C12" s="154" t="s">
        <v>140</v>
      </c>
      <c r="D12" s="154" t="s">
        <v>110</v>
      </c>
      <c r="E12" s="120">
        <f>10*1024</f>
        <v>10240</v>
      </c>
      <c r="F12" s="133">
        <v>32.351399999999998</v>
      </c>
      <c r="G12" s="133">
        <v>599</v>
      </c>
      <c r="H12" s="133">
        <f>Table2[[#This Row],[Package Value in Local Currency]]/Table2[[#This Row],[Exchange Rate]]</f>
        <v>18.515427462180927</v>
      </c>
      <c r="I12" s="121" t="s">
        <v>142</v>
      </c>
      <c r="J12" s="122" t="s">
        <v>141</v>
      </c>
      <c r="K12" s="123"/>
    </row>
    <row r="13" spans="1:12" ht="18" customHeight="1">
      <c r="A13" s="29"/>
      <c r="B13" s="162" t="s">
        <v>8</v>
      </c>
      <c r="C13" s="161" t="s">
        <v>27</v>
      </c>
      <c r="D13" s="162" t="s">
        <v>110</v>
      </c>
      <c r="E13" s="161">
        <v>10240</v>
      </c>
      <c r="F13" s="161">
        <v>32.351399999999998</v>
      </c>
      <c r="G13" s="163">
        <v>590</v>
      </c>
      <c r="H13" s="164">
        <f>G13/F13</f>
        <v>18.237232391797573</v>
      </c>
      <c r="I13" s="162" t="s">
        <v>49</v>
      </c>
      <c r="J13" s="165" t="s">
        <v>102</v>
      </c>
      <c r="K13" s="166"/>
    </row>
    <row r="14" spans="1:12" ht="18" customHeight="1">
      <c r="K14" s="19"/>
    </row>
    <row r="17" spans="1:3" ht="18" customHeight="1">
      <c r="A17" s="18" t="s">
        <v>57</v>
      </c>
      <c r="B17" s="18" t="s">
        <v>58</v>
      </c>
      <c r="C17" s="18" t="s">
        <v>60</v>
      </c>
    </row>
    <row r="18" spans="1:3" ht="18" customHeight="1">
      <c r="A18" s="9"/>
      <c r="B18" s="9"/>
      <c r="C18" s="9"/>
    </row>
  </sheetData>
  <hyperlinks>
    <hyperlink ref="J10" r:id="rId1"/>
  </hyperlinks>
  <pageMargins left="0.7" right="0.7" top="0.75" bottom="0.75" header="0.3" footer="0.3"/>
  <pageSetup orientation="portrait" verticalDpi="0"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activeCell="U13" sqref="U13"/>
    </sheetView>
  </sheetViews>
  <sheetFormatPr defaultColWidth="5.7109375" defaultRowHeight="27" customHeight="1"/>
  <cols>
    <col min="1" max="16384" width="5.7109375" style="52"/>
  </cols>
  <sheetData>
    <row r="1" spans="1:13" ht="27" customHeight="1">
      <c r="A1" s="208"/>
      <c r="B1" s="208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08" t="str">
        <f>Fixed!I5</f>
        <v>Dhiragu (512kbps)-Male,MV</v>
      </c>
      <c r="F1" s="208" t="str">
        <f>Fixed!I6</f>
        <v>NTC (512kbps)-Kathmadu,NP</v>
      </c>
      <c r="G1" s="208" t="str">
        <f>Fixed!I7</f>
        <v>PTCL (4Mbps)-Karachi,PK</v>
      </c>
      <c r="H1" s="208" t="str">
        <f>Fixed!I8</f>
        <v>SLT (2Mbps)-Colombo,LK</v>
      </c>
      <c r="I1" s="208" t="str">
        <f>Fixed!I9</f>
        <v>Dialog LTE (4Mbps)-Colombo,LK</v>
      </c>
      <c r="J1" s="208" t="str">
        <f>Fixed!I10</f>
        <v>Telkom Speedy Instant (512kbps)-Jakarta,ID</v>
      </c>
      <c r="K1" s="208" t="str">
        <f>Fixed!I11</f>
        <v>Internux LTE (72Mbps)-Jakarta,ID</v>
      </c>
      <c r="L1" s="208" t="str">
        <f>Fixed!I12</f>
        <v>True online (10Mbps)-Bangkok,TH</v>
      </c>
      <c r="M1" s="208" t="str">
        <f>Fixed!I13</f>
        <v>3BB (10Mbps)-Bangkok,TH</v>
      </c>
    </row>
    <row r="2" spans="1:13" ht="27" customHeight="1">
      <c r="A2" s="53" t="s">
        <v>21</v>
      </c>
      <c r="B2" s="54">
        <v>310.5</v>
      </c>
      <c r="C2" s="54">
        <v>266.5</v>
      </c>
      <c r="D2" s="54">
        <v>266.8</v>
      </c>
      <c r="E2" s="14">
        <v>276.8</v>
      </c>
      <c r="F2" s="54">
        <v>256.5</v>
      </c>
      <c r="G2" s="54">
        <v>252.5</v>
      </c>
      <c r="H2" s="54">
        <v>255</v>
      </c>
      <c r="I2" s="54">
        <v>269.85714285714283</v>
      </c>
      <c r="J2" s="14">
        <v>275</v>
      </c>
      <c r="K2" s="14">
        <v>259.39999999999998</v>
      </c>
      <c r="L2" s="14">
        <v>283</v>
      </c>
      <c r="M2" s="54">
        <v>267.38461538461536</v>
      </c>
    </row>
    <row r="3" spans="1:13" ht="27" customHeight="1">
      <c r="A3" s="53" t="s">
        <v>22</v>
      </c>
      <c r="B3" s="54">
        <v>274.75</v>
      </c>
      <c r="C3" s="54">
        <v>255.75</v>
      </c>
      <c r="D3" s="54">
        <v>315.8</v>
      </c>
      <c r="E3" s="14">
        <v>241.4</v>
      </c>
      <c r="F3" s="54">
        <v>260.25</v>
      </c>
      <c r="G3" s="54">
        <v>262</v>
      </c>
      <c r="H3" s="54">
        <v>231.75</v>
      </c>
      <c r="I3" s="54">
        <v>220.57142857142858</v>
      </c>
      <c r="J3" s="14">
        <v>285.8</v>
      </c>
      <c r="K3" s="14">
        <v>266.60000000000002</v>
      </c>
      <c r="L3" s="14">
        <v>242</v>
      </c>
      <c r="M3" s="54">
        <v>277.38461538461536</v>
      </c>
    </row>
    <row r="4" spans="1:13" ht="27" customHeight="1">
      <c r="A4" s="53" t="s">
        <v>23</v>
      </c>
      <c r="B4" s="54">
        <v>315.5</v>
      </c>
      <c r="C4" s="54">
        <v>313.75</v>
      </c>
      <c r="D4" s="54">
        <v>274.2</v>
      </c>
      <c r="E4" s="14">
        <v>223</v>
      </c>
      <c r="F4" s="54">
        <v>212.75</v>
      </c>
      <c r="G4" s="54">
        <v>282.5</v>
      </c>
      <c r="H4" s="54">
        <v>288.5</v>
      </c>
      <c r="I4" s="54">
        <v>251.71428571428572</v>
      </c>
      <c r="J4" s="14">
        <v>276</v>
      </c>
      <c r="K4" s="14">
        <v>286</v>
      </c>
      <c r="L4" s="14">
        <v>287.25</v>
      </c>
      <c r="M4" s="54">
        <v>281.53846153846155</v>
      </c>
    </row>
    <row r="5" spans="1:13" ht="27" customHeight="1">
      <c r="A5" s="53" t="s">
        <v>24</v>
      </c>
      <c r="B5" s="54">
        <v>303.5</v>
      </c>
      <c r="C5" s="54">
        <v>278</v>
      </c>
      <c r="D5" s="54">
        <v>278</v>
      </c>
      <c r="E5" s="14">
        <v>274.2</v>
      </c>
      <c r="F5" s="54">
        <v>312</v>
      </c>
      <c r="G5" s="54">
        <v>254.5</v>
      </c>
      <c r="H5" s="54">
        <v>223.25</v>
      </c>
      <c r="I5" s="54">
        <v>287.57142857142856</v>
      </c>
      <c r="J5" s="14">
        <v>319.60000000000002</v>
      </c>
      <c r="K5" s="14">
        <v>240.6</v>
      </c>
      <c r="L5" s="14">
        <v>281</v>
      </c>
      <c r="M5" s="54">
        <v>274.38461538461536</v>
      </c>
    </row>
    <row r="6" spans="1:13" ht="27" customHeight="1">
      <c r="A6" s="53" t="s">
        <v>25</v>
      </c>
      <c r="B6" s="54">
        <v>256.75</v>
      </c>
      <c r="C6" s="54">
        <v>287</v>
      </c>
      <c r="D6" s="54">
        <v>298.2</v>
      </c>
      <c r="E6" s="14">
        <v>264.8</v>
      </c>
      <c r="F6" s="54">
        <v>287.75</v>
      </c>
      <c r="G6" s="54">
        <v>243.5</v>
      </c>
      <c r="H6" s="54">
        <v>280.5</v>
      </c>
      <c r="I6" s="54">
        <v>246.85714285714286</v>
      </c>
      <c r="J6" s="14">
        <v>274</v>
      </c>
      <c r="K6" s="14">
        <v>268.39999999999998</v>
      </c>
      <c r="L6" s="14">
        <v>271.75</v>
      </c>
      <c r="M6" s="54">
        <v>286.38461538461536</v>
      </c>
    </row>
    <row r="7" spans="1:13" ht="27" customHeight="1">
      <c r="A7" s="53" t="s">
        <v>26</v>
      </c>
      <c r="B7" s="54">
        <v>263.25</v>
      </c>
      <c r="C7" s="54">
        <v>298</v>
      </c>
      <c r="D7" s="54">
        <v>236.2</v>
      </c>
      <c r="E7" s="14">
        <v>283.2</v>
      </c>
      <c r="F7" s="14"/>
      <c r="G7" s="54">
        <v>258.25</v>
      </c>
      <c r="H7" s="54">
        <v>286</v>
      </c>
      <c r="I7" s="54">
        <v>251.85714285714286</v>
      </c>
      <c r="J7" s="14">
        <v>281</v>
      </c>
      <c r="K7" s="14">
        <v>237.6</v>
      </c>
      <c r="L7" s="14">
        <v>268.33333333333331</v>
      </c>
      <c r="M7" s="54">
        <v>288.69230769230768</v>
      </c>
    </row>
    <row r="10" spans="1:13" ht="27" customHeight="1">
      <c r="A10" s="55"/>
    </row>
    <row r="11" spans="1:13" ht="27" customHeight="1">
      <c r="A11" s="55"/>
    </row>
    <row r="12" spans="1:13" ht="27" customHeight="1">
      <c r="A12" s="55"/>
    </row>
    <row r="13" spans="1:13" ht="27" customHeight="1">
      <c r="A13" s="55"/>
    </row>
    <row r="14" spans="1:13" ht="27" customHeight="1">
      <c r="A14" s="55"/>
    </row>
    <row r="15" spans="1:13" ht="27" customHeight="1">
      <c r="A15" s="55"/>
    </row>
    <row r="16" spans="1:13" ht="27" customHeight="1">
      <c r="A16" s="55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zoomScale="70" zoomScaleNormal="70" workbookViewId="0">
      <selection activeCell="N1" sqref="A1:N1"/>
    </sheetView>
  </sheetViews>
  <sheetFormatPr defaultColWidth="6.5703125" defaultRowHeight="31.5" customHeight="1"/>
  <cols>
    <col min="1" max="16384" width="6.5703125" style="52"/>
  </cols>
  <sheetData>
    <row r="1" spans="1:16" ht="31.5" customHeight="1">
      <c r="A1" s="208"/>
      <c r="B1" s="208" t="e">
        <f>Fixed!#REF!</f>
        <v>#REF!</v>
      </c>
      <c r="C1" s="208" t="e">
        <f>Fixed!#REF!</f>
        <v>#REF!</v>
      </c>
      <c r="D1" s="208" t="str">
        <f>Fixed!I2</f>
        <v>BSNL (1Mbps)-Bangalore,IN</v>
      </c>
      <c r="E1" s="208" t="str">
        <f>Fixed!I3</f>
        <v>BSNL (4Mbps)-Chennai,IN</v>
      </c>
      <c r="F1" s="208" t="str">
        <f>Fixed!I4</f>
        <v>BSNL (4Mbps)-Delhi,IN</v>
      </c>
      <c r="G1" s="208" t="str">
        <f>Fixed!I5</f>
        <v>Dhiragu (512kbps)-Male,MV</v>
      </c>
      <c r="H1" s="208" t="str">
        <f>Fixed!I6</f>
        <v>NTC (512kbps)-Kathmadu,NP</v>
      </c>
      <c r="I1" s="208" t="str">
        <f>Fixed!I7</f>
        <v>PTCL (4Mbps)-Karachi,PK</v>
      </c>
      <c r="J1" s="208" t="str">
        <f>Fixed!I8</f>
        <v>SLT (2Mbps)-Colombo,LK</v>
      </c>
      <c r="K1" s="208" t="str">
        <f>Fixed!I9</f>
        <v>Dialog LTE (4Mbps)-Colombo,LK</v>
      </c>
      <c r="L1" s="208" t="str">
        <f>Fixed!I10</f>
        <v>Telkom Speedy Instant (512kbps)-Jakarta,ID</v>
      </c>
      <c r="M1" s="208" t="str">
        <f>Fixed!I11</f>
        <v>Internux LTE (72Mbps)-Jakarta,ID</v>
      </c>
      <c r="N1" s="208" t="str">
        <f>Fixed!I12</f>
        <v>True online (10Mbps)-Bangkok,TH</v>
      </c>
      <c r="O1" s="208" t="str">
        <f>Fixed!I13</f>
        <v>3BB (10Mbps)-Bangkok,TH</v>
      </c>
      <c r="P1" s="212"/>
    </row>
    <row r="2" spans="1:16" ht="31.5" customHeight="1">
      <c r="A2" s="53" t="s">
        <v>21</v>
      </c>
      <c r="B2" s="14"/>
      <c r="C2" s="14"/>
      <c r="D2" s="54">
        <v>0</v>
      </c>
      <c r="E2" s="54">
        <v>0</v>
      </c>
      <c r="F2" s="54">
        <v>0</v>
      </c>
      <c r="G2" s="54">
        <v>0</v>
      </c>
      <c r="H2" s="54">
        <v>0</v>
      </c>
      <c r="I2" s="54">
        <v>0</v>
      </c>
      <c r="J2" s="54">
        <v>0</v>
      </c>
      <c r="K2" s="54">
        <v>0</v>
      </c>
      <c r="L2" s="14">
        <v>0</v>
      </c>
      <c r="M2" s="14">
        <v>0</v>
      </c>
      <c r="N2" s="14">
        <v>0</v>
      </c>
      <c r="O2" s="54">
        <v>0</v>
      </c>
    </row>
    <row r="3" spans="1:16" ht="31.5" customHeight="1">
      <c r="A3" s="53" t="s">
        <v>22</v>
      </c>
      <c r="B3" s="14"/>
      <c r="C3" s="14"/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54">
        <v>0</v>
      </c>
      <c r="K3" s="54">
        <v>0</v>
      </c>
      <c r="L3" s="14">
        <v>0</v>
      </c>
      <c r="M3" s="14">
        <v>0</v>
      </c>
      <c r="N3" s="14">
        <v>0</v>
      </c>
      <c r="O3" s="54">
        <v>0</v>
      </c>
    </row>
    <row r="4" spans="1:16" ht="31.5" customHeight="1">
      <c r="A4" s="53" t="s">
        <v>23</v>
      </c>
      <c r="B4" s="14"/>
      <c r="C4" s="14"/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14">
        <v>0</v>
      </c>
      <c r="M4" s="14">
        <v>0</v>
      </c>
      <c r="N4" s="14">
        <v>0</v>
      </c>
      <c r="O4" s="54">
        <v>0</v>
      </c>
    </row>
    <row r="5" spans="1:16" ht="31.5" customHeight="1">
      <c r="A5" s="53" t="s">
        <v>24</v>
      </c>
      <c r="B5" s="14"/>
      <c r="C5" s="14"/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14">
        <v>0</v>
      </c>
      <c r="M5" s="14">
        <v>0</v>
      </c>
      <c r="N5" s="14">
        <v>0</v>
      </c>
      <c r="O5" s="54">
        <v>0</v>
      </c>
    </row>
    <row r="6" spans="1:16" ht="31.5" customHeight="1">
      <c r="A6" s="53" t="s">
        <v>25</v>
      </c>
      <c r="B6" s="14"/>
      <c r="C6" s="14"/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14">
        <v>0</v>
      </c>
      <c r="M6" s="14">
        <v>0</v>
      </c>
      <c r="N6" s="14">
        <v>0</v>
      </c>
      <c r="O6" s="54">
        <v>0</v>
      </c>
    </row>
    <row r="7" spans="1:16" ht="31.5" customHeight="1">
      <c r="A7" s="53" t="s">
        <v>26</v>
      </c>
      <c r="B7" s="14"/>
      <c r="C7" s="14"/>
      <c r="D7" s="54">
        <v>0</v>
      </c>
      <c r="E7" s="54">
        <v>0</v>
      </c>
      <c r="F7" s="54">
        <v>0</v>
      </c>
      <c r="G7" s="54">
        <v>0</v>
      </c>
      <c r="H7" s="14"/>
      <c r="I7" s="54">
        <v>0</v>
      </c>
      <c r="J7" s="54">
        <v>0</v>
      </c>
      <c r="K7" s="54">
        <v>0</v>
      </c>
      <c r="L7" s="14">
        <v>0</v>
      </c>
      <c r="M7" s="14">
        <v>0</v>
      </c>
      <c r="N7" s="14">
        <v>0</v>
      </c>
      <c r="O7" s="54">
        <v>0</v>
      </c>
    </row>
    <row r="10" spans="1:16" ht="31.5" customHeight="1">
      <c r="A10" s="55"/>
    </row>
    <row r="11" spans="1:16" ht="31.5" customHeight="1">
      <c r="A11" s="55"/>
    </row>
    <row r="12" spans="1:16" ht="31.5" customHeight="1">
      <c r="A12" s="55"/>
    </row>
    <row r="13" spans="1:16" ht="31.5" customHeight="1">
      <c r="A13" s="55"/>
    </row>
    <row r="14" spans="1:16" ht="31.5" customHeight="1">
      <c r="A14" s="55"/>
    </row>
    <row r="15" spans="1:16" ht="31.5" customHeight="1">
      <c r="A15" s="55"/>
    </row>
    <row r="16" spans="1:16" ht="31.5" customHeight="1">
      <c r="A16" s="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zoomScale="70" zoomScaleNormal="70" workbookViewId="0">
      <selection activeCell="R1" sqref="R1"/>
    </sheetView>
  </sheetViews>
  <sheetFormatPr defaultColWidth="8.5703125" defaultRowHeight="30" customHeight="1"/>
  <cols>
    <col min="1" max="4" width="8.5703125" style="4"/>
    <col min="5" max="5" width="14.28515625" style="4" bestFit="1" customWidth="1"/>
    <col min="6" max="16384" width="8.5703125" style="4"/>
  </cols>
  <sheetData>
    <row r="1" spans="1:21" ht="76.5" customHeight="1">
      <c r="A1" s="208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'M-Inter_Pkt Loss'!K1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30" customHeight="1">
      <c r="A2" s="5" t="s">
        <v>21</v>
      </c>
      <c r="B2" s="6"/>
      <c r="C2" s="6"/>
      <c r="D2" s="6"/>
      <c r="E2" s="7">
        <v>461.5</v>
      </c>
      <c r="F2" s="7">
        <v>128.25</v>
      </c>
      <c r="G2" s="6">
        <v>320.2</v>
      </c>
      <c r="H2" s="6">
        <v>430.75</v>
      </c>
      <c r="I2" s="7">
        <v>1406.8</v>
      </c>
      <c r="J2" s="7">
        <v>1616.5</v>
      </c>
      <c r="K2" s="7">
        <v>1322.75</v>
      </c>
      <c r="L2" s="7">
        <v>4430.75</v>
      </c>
      <c r="M2" s="7">
        <v>2216.7142857142858</v>
      </c>
      <c r="N2" s="7">
        <v>1375.6</v>
      </c>
      <c r="O2" s="7">
        <v>2905</v>
      </c>
      <c r="P2" s="6">
        <v>1878.4285714285713</v>
      </c>
      <c r="Q2" s="6"/>
      <c r="R2" s="6"/>
      <c r="S2" s="6"/>
      <c r="T2" s="6">
        <v>1968.6</v>
      </c>
      <c r="U2" s="6">
        <v>282672.5</v>
      </c>
    </row>
    <row r="3" spans="1:21" ht="30" customHeight="1">
      <c r="A3" s="5" t="s">
        <v>22</v>
      </c>
      <c r="B3" s="6"/>
      <c r="C3" s="6"/>
      <c r="D3" s="6"/>
      <c r="E3" s="7">
        <v>251.5</v>
      </c>
      <c r="F3" s="7">
        <v>84.75</v>
      </c>
      <c r="G3" s="6">
        <v>268</v>
      </c>
      <c r="H3" s="6">
        <v>337.25</v>
      </c>
      <c r="I3" s="7">
        <v>1191.4000000000001</v>
      </c>
      <c r="J3" s="7">
        <v>1404.75</v>
      </c>
      <c r="K3" s="7">
        <v>1424.5</v>
      </c>
      <c r="L3" s="7">
        <v>3496.25</v>
      </c>
      <c r="M3" s="7">
        <v>2234.5714285714284</v>
      </c>
      <c r="N3" s="7">
        <v>1900.8</v>
      </c>
      <c r="O3" s="7">
        <v>3128</v>
      </c>
      <c r="P3" s="6">
        <v>1496.2857142857142</v>
      </c>
      <c r="Q3" s="6"/>
      <c r="R3" s="6"/>
      <c r="S3" s="6"/>
      <c r="T3" s="6">
        <v>261689.2</v>
      </c>
      <c r="U3" s="6">
        <v>502865</v>
      </c>
    </row>
    <row r="4" spans="1:21" ht="30" customHeight="1">
      <c r="A4" s="5" t="s">
        <v>23</v>
      </c>
      <c r="B4" s="6"/>
      <c r="C4" s="6"/>
      <c r="D4" s="6"/>
      <c r="E4" s="7">
        <v>307.5</v>
      </c>
      <c r="F4" s="7">
        <v>89.75</v>
      </c>
      <c r="G4" s="6">
        <v>265.25</v>
      </c>
      <c r="H4" s="6">
        <v>247</v>
      </c>
      <c r="I4" s="7">
        <v>1603.6</v>
      </c>
      <c r="J4" s="7">
        <v>947.25</v>
      </c>
      <c r="K4" s="7">
        <v>2360</v>
      </c>
      <c r="L4" s="7">
        <v>2419</v>
      </c>
      <c r="M4" s="7">
        <v>1919.7142857142858</v>
      </c>
      <c r="N4" s="7">
        <v>2317.8000000000002</v>
      </c>
      <c r="O4" s="7">
        <v>3353.25</v>
      </c>
      <c r="P4" s="6">
        <v>1346.5714285714287</v>
      </c>
      <c r="Q4" s="6"/>
      <c r="R4" s="6"/>
      <c r="S4" s="6"/>
      <c r="T4" s="6">
        <v>17769.2</v>
      </c>
      <c r="U4" s="6">
        <v>673041.5</v>
      </c>
    </row>
    <row r="5" spans="1:21" ht="30" customHeight="1">
      <c r="A5" s="5" t="s">
        <v>24</v>
      </c>
      <c r="B5" s="6"/>
      <c r="C5" s="6"/>
      <c r="D5" s="6"/>
      <c r="E5" s="7">
        <v>366</v>
      </c>
      <c r="F5" s="7">
        <v>90</v>
      </c>
      <c r="G5" s="6">
        <v>181.4</v>
      </c>
      <c r="H5" s="6">
        <v>359.25</v>
      </c>
      <c r="I5" s="7">
        <v>1379.8</v>
      </c>
      <c r="J5" s="7">
        <v>1597</v>
      </c>
      <c r="K5" s="7">
        <v>1776.5</v>
      </c>
      <c r="L5" s="7">
        <v>2382.75</v>
      </c>
      <c r="M5" s="7">
        <v>2479</v>
      </c>
      <c r="N5" s="7">
        <v>1683.6</v>
      </c>
      <c r="O5" s="7">
        <v>3091.25</v>
      </c>
      <c r="P5" s="6">
        <v>1580.8571428571429</v>
      </c>
      <c r="Q5" s="6"/>
      <c r="R5" s="6"/>
      <c r="S5" s="6"/>
      <c r="T5" s="6">
        <v>18775.8</v>
      </c>
      <c r="U5" s="6">
        <v>710658.5</v>
      </c>
    </row>
    <row r="6" spans="1:21" ht="30" customHeight="1">
      <c r="A6" s="5" t="s">
        <v>25</v>
      </c>
      <c r="B6" s="6"/>
      <c r="C6" s="6"/>
      <c r="D6" s="6"/>
      <c r="E6" s="7">
        <v>335.5</v>
      </c>
      <c r="F6" s="7">
        <v>79.75</v>
      </c>
      <c r="G6" s="6">
        <v>263.60000000000002</v>
      </c>
      <c r="H6" s="6">
        <v>316.75</v>
      </c>
      <c r="I6" s="7">
        <v>1326</v>
      </c>
      <c r="J6" s="7">
        <v>1588</v>
      </c>
      <c r="K6" s="7">
        <v>1672.25</v>
      </c>
      <c r="L6" s="7">
        <v>1771.25</v>
      </c>
      <c r="M6" s="7">
        <v>1560.1428571428571</v>
      </c>
      <c r="N6" s="7">
        <v>1682.2</v>
      </c>
      <c r="O6" s="7">
        <v>2906.25</v>
      </c>
      <c r="P6" s="6">
        <v>1591.1428571428571</v>
      </c>
      <c r="Q6" s="6"/>
      <c r="R6" s="6"/>
      <c r="S6" s="6"/>
      <c r="T6" s="6">
        <v>219921.8</v>
      </c>
      <c r="U6" s="6">
        <v>663624.25</v>
      </c>
    </row>
    <row r="7" spans="1:21" ht="30" customHeight="1">
      <c r="A7" s="5" t="s">
        <v>26</v>
      </c>
      <c r="B7" s="6"/>
      <c r="C7" s="6"/>
      <c r="D7" s="6"/>
      <c r="E7" s="7">
        <v>196</v>
      </c>
      <c r="F7" s="7">
        <v>94.75</v>
      </c>
      <c r="G7" s="6">
        <v>260.8</v>
      </c>
      <c r="H7" s="6">
        <v>269</v>
      </c>
      <c r="I7" s="7">
        <v>1007.8</v>
      </c>
      <c r="J7" s="7">
        <v>840.5</v>
      </c>
      <c r="K7" s="7">
        <v>2142.5</v>
      </c>
      <c r="L7" s="7">
        <v>2076.5</v>
      </c>
      <c r="M7" s="7">
        <v>2138.9285714285716</v>
      </c>
      <c r="N7" s="7">
        <v>1551.8</v>
      </c>
      <c r="O7" s="7">
        <v>3413.25</v>
      </c>
      <c r="P7" s="6">
        <v>1539</v>
      </c>
      <c r="Q7" s="6"/>
      <c r="R7" s="6"/>
      <c r="S7" s="6"/>
      <c r="T7" s="6">
        <v>17903.599999999999</v>
      </c>
      <c r="U7" s="6">
        <v>583379.5</v>
      </c>
    </row>
    <row r="9" spans="1:21" ht="30" customHeight="1">
      <c r="A9" s="31"/>
      <c r="B9" s="32">
        <v>512</v>
      </c>
      <c r="C9" s="32">
        <v>1024</v>
      </c>
      <c r="D9" s="32">
        <v>512</v>
      </c>
      <c r="E9" s="31">
        <v>4096</v>
      </c>
      <c r="F9" s="33">
        <v>3174.4</v>
      </c>
      <c r="G9" s="31">
        <v>4096</v>
      </c>
      <c r="H9" s="31">
        <v>4096</v>
      </c>
      <c r="I9" s="34">
        <v>7168</v>
      </c>
      <c r="J9" s="34">
        <v>1024</v>
      </c>
      <c r="K9" s="32">
        <v>7372.8</v>
      </c>
      <c r="L9" s="32">
        <v>9523.2000000000007</v>
      </c>
      <c r="M9" s="32">
        <v>2211.84</v>
      </c>
      <c r="N9" s="32">
        <v>7372.8</v>
      </c>
      <c r="O9" s="32">
        <v>3686.4</v>
      </c>
      <c r="P9" s="32">
        <f>3.6*1024</f>
        <v>3686.4</v>
      </c>
      <c r="Q9" s="31"/>
      <c r="R9" s="31"/>
      <c r="S9" s="31"/>
      <c r="T9" s="31"/>
      <c r="U9" s="31"/>
    </row>
    <row r="10" spans="1:21" ht="30" customHeight="1">
      <c r="A10" s="213" t="s">
        <v>31</v>
      </c>
      <c r="B10" s="214" t="str">
        <f>Mobile!I2</f>
        <v>Banglalion (512kbps)-Dhaka,BD</v>
      </c>
      <c r="C10" s="214" t="str">
        <f>Mobile!I3</f>
        <v>Qubee (1Mbps)-Dhaka,BD</v>
      </c>
      <c r="D10" s="214" t="str">
        <f>Mobile!I4</f>
        <v>Grameenphone (512kbps)-Dhaka,BD</v>
      </c>
      <c r="E10" s="214" t="str">
        <f>Mobile!I5</f>
        <v>Airtel 3G (4Mbps)-Bangalore,IN</v>
      </c>
      <c r="F10" s="214" t="str">
        <f>Mobile!I6</f>
        <v>Tata (3.1Mbps)-Chennai,LK</v>
      </c>
      <c r="G10" s="214" t="str">
        <f>Mobile!I7</f>
        <v>Airtel (4Mbps)-Delhi,IN</v>
      </c>
      <c r="H10" s="214" t="str">
        <f>Mobile!I8</f>
        <v>Airtel LTE (4Mbps)-Bangalore,IN</v>
      </c>
      <c r="I10" s="214" t="s">
        <v>50</v>
      </c>
      <c r="J10" s="214" t="str">
        <f>Mobile!I10</f>
        <v>Dhiraagu Data 200  (1Mbps)-Male,MV</v>
      </c>
      <c r="K10" s="214" t="str">
        <f>Mobile!I11</f>
        <v>Ncell (7.2Mbps)-Kathmandu,NP</v>
      </c>
      <c r="L10" s="214" t="str">
        <f>Mobile!I12</f>
        <v>PTCL Evo (9.3Mbps)-Karachi,PK</v>
      </c>
      <c r="M10" s="214" t="str">
        <f>Mobile!I13</f>
        <v>Dialog (2.16Mbps)-Colombo,SL</v>
      </c>
      <c r="N10" s="214" t="str">
        <f>Mobile!I14</f>
        <v>Etisalat (7.2Mbps)-Colombo,LK</v>
      </c>
      <c r="O10" s="214" t="str">
        <f>Mobile!I15</f>
        <v>Mobitel (3.6Mbps)-Colombo,LK</v>
      </c>
      <c r="P10" s="214" t="str">
        <f>Mobile!I16</f>
        <v>Telkomsel Flash Ultima(3.6Mbps)-Jakarta,ID</v>
      </c>
      <c r="Q10" s="214" t="str">
        <f>Mobile!I17</f>
        <v>SMART Bro Starter Plug-it (7.2 Mbps)-Manila,PH</v>
      </c>
      <c r="R10" s="214" t="str">
        <f>Mobile!I18</f>
        <v>Globe Tattoo Stick (3.6 Mbps)-Manila,PH</v>
      </c>
      <c r="S10" s="214" t="str">
        <f>Mobile!I19</f>
        <v>Sun Broadband Plan 799 (3.6Mbps)-Manila,PH</v>
      </c>
      <c r="T10" s="214" t="str">
        <f>Mobile!I20</f>
        <v>Truemove H iSmart (42Mbps)-Bangkok,TH</v>
      </c>
      <c r="U10" s="213" t="str">
        <f>Mobile!I21</f>
        <v>AIS 3G iSmart (Speed)-Bangkok,TH</v>
      </c>
    </row>
    <row r="11" spans="1:21" ht="30" customHeight="1">
      <c r="A11" s="6" t="s">
        <v>21</v>
      </c>
      <c r="B11" s="6"/>
      <c r="C11" s="6"/>
      <c r="D11" s="6"/>
      <c r="E11" s="6">
        <f>(E2/E9)*100</f>
        <v>11.26708984375</v>
      </c>
      <c r="F11" s="6">
        <f>(F2/F9)*100</f>
        <v>4.040133568548387</v>
      </c>
      <c r="G11" s="6">
        <f>(G2/G9)*100</f>
        <v>7.8173828125</v>
      </c>
      <c r="H11" s="6">
        <f>(H2/H9)*100</f>
        <v>10.516357421875</v>
      </c>
      <c r="I11" s="7">
        <f t="shared" ref="I11:P11" si="0">(I2/I9)*100</f>
        <v>19.626116071428569</v>
      </c>
      <c r="J11" s="7">
        <f t="shared" si="0"/>
        <v>157.861328125</v>
      </c>
      <c r="K11" s="7">
        <f t="shared" si="0"/>
        <v>17.940945095486111</v>
      </c>
      <c r="L11" s="7">
        <f t="shared" si="0"/>
        <v>46.525852654569889</v>
      </c>
      <c r="M11" s="7">
        <f t="shared" si="0"/>
        <v>100.2203724371693</v>
      </c>
      <c r="N11" s="7">
        <f t="shared" si="0"/>
        <v>18.657769097222221</v>
      </c>
      <c r="O11" s="7">
        <f t="shared" si="0"/>
        <v>78.803168402777786</v>
      </c>
      <c r="P11" s="7">
        <f t="shared" si="0"/>
        <v>50.955636160714278</v>
      </c>
      <c r="Q11" s="7"/>
      <c r="R11" s="7"/>
      <c r="S11" s="7"/>
      <c r="T11" s="7"/>
      <c r="U11" s="7"/>
    </row>
    <row r="12" spans="1:21" ht="30" customHeight="1">
      <c r="A12" s="6" t="s">
        <v>22</v>
      </c>
      <c r="B12" s="6"/>
      <c r="C12" s="6"/>
      <c r="D12" s="6"/>
      <c r="E12" s="6">
        <f>(E3/E9)*100</f>
        <v>6.14013671875</v>
      </c>
      <c r="F12" s="6">
        <f>(F3/F9)*100</f>
        <v>2.6697958669354835</v>
      </c>
      <c r="G12" s="6">
        <f>(G3/G9)*100</f>
        <v>6.54296875</v>
      </c>
      <c r="H12" s="6">
        <f>(H3/H9)*100</f>
        <v>8.233642578125</v>
      </c>
      <c r="I12" s="7">
        <f t="shared" ref="I12:P12" si="1">(I3/I9)*100</f>
        <v>16.62109375</v>
      </c>
      <c r="J12" s="7">
        <f t="shared" si="1"/>
        <v>137.1826171875</v>
      </c>
      <c r="K12" s="7">
        <f t="shared" si="1"/>
        <v>19.321017795138889</v>
      </c>
      <c r="L12" s="7">
        <f t="shared" si="1"/>
        <v>36.712974630376344</v>
      </c>
      <c r="M12" s="7">
        <f t="shared" si="1"/>
        <v>101.02771577380952</v>
      </c>
      <c r="N12" s="7">
        <f t="shared" si="1"/>
        <v>25.78125</v>
      </c>
      <c r="O12" s="7">
        <f t="shared" si="1"/>
        <v>84.852430555555557</v>
      </c>
      <c r="P12" s="7">
        <f t="shared" si="1"/>
        <v>40.589347718253968</v>
      </c>
      <c r="Q12" s="7"/>
      <c r="R12" s="7"/>
      <c r="S12" s="7"/>
      <c r="T12" s="7"/>
      <c r="U12" s="7"/>
    </row>
    <row r="13" spans="1:21" ht="30" customHeight="1">
      <c r="A13" s="6" t="s">
        <v>23</v>
      </c>
      <c r="B13" s="6"/>
      <c r="C13" s="6"/>
      <c r="D13" s="6"/>
      <c r="E13" s="6">
        <f>(E4/E9)*100</f>
        <v>7.50732421875</v>
      </c>
      <c r="F13" s="6">
        <f>(F4/F9)*100</f>
        <v>2.827305947580645</v>
      </c>
      <c r="G13" s="6">
        <f>(G4/G9)*100</f>
        <v>6.475830078125</v>
      </c>
      <c r="H13" s="6">
        <f>(H4/H9)*100</f>
        <v>6.0302734375</v>
      </c>
      <c r="I13" s="7">
        <f t="shared" ref="I13:P13" si="2">(I4/I9)*100</f>
        <v>22.371651785714285</v>
      </c>
      <c r="J13" s="7">
        <f t="shared" si="2"/>
        <v>92.5048828125</v>
      </c>
      <c r="K13" s="7">
        <f t="shared" si="2"/>
        <v>32.009548611111107</v>
      </c>
      <c r="L13" s="7">
        <f t="shared" si="2"/>
        <v>25.401125672043008</v>
      </c>
      <c r="M13" s="7">
        <f t="shared" si="2"/>
        <v>86.792638062169317</v>
      </c>
      <c r="N13" s="7">
        <f t="shared" si="2"/>
        <v>31.437174479166668</v>
      </c>
      <c r="O13" s="7">
        <f t="shared" si="2"/>
        <v>90.962727864583329</v>
      </c>
      <c r="P13" s="7">
        <f t="shared" si="2"/>
        <v>36.528087797619051</v>
      </c>
      <c r="Q13" s="7"/>
      <c r="R13" s="7"/>
      <c r="S13" s="7"/>
      <c r="T13" s="7"/>
      <c r="U13" s="7"/>
    </row>
    <row r="14" spans="1:21" ht="30" customHeight="1">
      <c r="A14" s="6" t="s">
        <v>24</v>
      </c>
      <c r="B14" s="6"/>
      <c r="C14" s="6"/>
      <c r="D14" s="6"/>
      <c r="E14" s="6">
        <f>(E5/E9)*100</f>
        <v>8.935546875</v>
      </c>
      <c r="F14" s="6">
        <f>(F5/F9)*100</f>
        <v>2.835181451612903</v>
      </c>
      <c r="G14" s="6">
        <f>(G5/G9)*100</f>
        <v>4.4287109375</v>
      </c>
      <c r="H14" s="6">
        <f>(H5/H9)*100</f>
        <v>8.770751953125</v>
      </c>
      <c r="I14" s="7">
        <f t="shared" ref="I14:P14" si="3">(I5/I9)*100</f>
        <v>19.249441964285712</v>
      </c>
      <c r="J14" s="7">
        <f t="shared" si="3"/>
        <v>155.95703125</v>
      </c>
      <c r="K14" s="7">
        <f t="shared" si="3"/>
        <v>24.095323350694446</v>
      </c>
      <c r="L14" s="7">
        <f t="shared" si="3"/>
        <v>25.020476310483868</v>
      </c>
      <c r="M14" s="7">
        <f t="shared" si="3"/>
        <v>112.07863136574075</v>
      </c>
      <c r="N14" s="7">
        <f t="shared" si="3"/>
        <v>22.835286458333332</v>
      </c>
      <c r="O14" s="7">
        <f t="shared" si="3"/>
        <v>83.855523003472214</v>
      </c>
      <c r="P14" s="7">
        <f t="shared" si="3"/>
        <v>42.883494543650791</v>
      </c>
      <c r="Q14" s="7"/>
      <c r="R14" s="7"/>
      <c r="S14" s="7"/>
      <c r="T14" s="7"/>
      <c r="U14" s="7"/>
    </row>
    <row r="15" spans="1:21" ht="30" customHeight="1">
      <c r="A15" s="6" t="s">
        <v>25</v>
      </c>
      <c r="B15" s="6"/>
      <c r="C15" s="6"/>
      <c r="D15" s="6"/>
      <c r="E15" s="6">
        <f>(E6/E9)*100</f>
        <v>8.19091796875</v>
      </c>
      <c r="F15" s="6">
        <f>(F6/F9)*100</f>
        <v>2.5122857862903225</v>
      </c>
      <c r="G15" s="6">
        <f>(G6/G9)*100</f>
        <v>6.4355468750000009</v>
      </c>
      <c r="H15" s="6">
        <f>(H6/H9)*100</f>
        <v>7.733154296875</v>
      </c>
      <c r="I15" s="7">
        <f t="shared" ref="I15:P15" si="4">(I6/I9)*100</f>
        <v>18.498883928571427</v>
      </c>
      <c r="J15" s="7">
        <f t="shared" si="4"/>
        <v>155.078125</v>
      </c>
      <c r="K15" s="7">
        <f t="shared" si="4"/>
        <v>22.681342230902775</v>
      </c>
      <c r="L15" s="7">
        <f t="shared" si="4"/>
        <v>18.599315356182792</v>
      </c>
      <c r="M15" s="7">
        <f t="shared" si="4"/>
        <v>70.535972635581999</v>
      </c>
      <c r="N15" s="7">
        <f t="shared" si="4"/>
        <v>22.816297743055554</v>
      </c>
      <c r="O15" s="7">
        <f t="shared" si="4"/>
        <v>78.837076822916657</v>
      </c>
      <c r="P15" s="7">
        <f t="shared" si="4"/>
        <v>43.162512400793652</v>
      </c>
      <c r="Q15" s="7"/>
      <c r="R15" s="7"/>
      <c r="S15" s="7"/>
      <c r="T15" s="7"/>
      <c r="U15" s="7"/>
    </row>
    <row r="16" spans="1:21" ht="30" customHeight="1">
      <c r="A16" s="6" t="s">
        <v>26</v>
      </c>
      <c r="B16" s="6"/>
      <c r="C16" s="6"/>
      <c r="D16" s="6"/>
      <c r="E16" s="6">
        <f>(E7/E9)*100</f>
        <v>4.78515625</v>
      </c>
      <c r="F16" s="6">
        <f>(F7/F9)*100</f>
        <v>2.9848160282258061</v>
      </c>
      <c r="G16" s="6">
        <f>(G7/G9)*100</f>
        <v>6.3671875</v>
      </c>
      <c r="H16" s="6">
        <f>(H7/H9)*100</f>
        <v>6.5673828125</v>
      </c>
      <c r="I16" s="7">
        <f t="shared" ref="I16:P16" si="5">(I7/I9)*100</f>
        <v>14.059709821428571</v>
      </c>
      <c r="J16" s="7">
        <f t="shared" si="5"/>
        <v>82.080078125</v>
      </c>
      <c r="K16" s="7">
        <f t="shared" si="5"/>
        <v>29.059516059027779</v>
      </c>
      <c r="L16" s="7">
        <f t="shared" si="5"/>
        <v>21.804645497311824</v>
      </c>
      <c r="M16" s="7">
        <f t="shared" si="5"/>
        <v>96.703584862764544</v>
      </c>
      <c r="N16" s="7">
        <f t="shared" si="5"/>
        <v>21.047634548611111</v>
      </c>
      <c r="O16" s="7">
        <f t="shared" si="5"/>
        <v>92.59033203125</v>
      </c>
      <c r="P16" s="7">
        <f t="shared" si="5"/>
        <v>41.748046875</v>
      </c>
      <c r="Q16" s="7"/>
      <c r="R16" s="7"/>
      <c r="S16" s="7"/>
      <c r="T16" s="7"/>
      <c r="U16" s="7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7"/>
  <sheetViews>
    <sheetView zoomScale="70" zoomScaleNormal="70" workbookViewId="0">
      <selection sqref="A1:U7"/>
    </sheetView>
  </sheetViews>
  <sheetFormatPr defaultColWidth="8.28515625" defaultRowHeight="47.25" customHeight="1"/>
  <cols>
    <col min="1" max="16384" width="8.28515625" style="4"/>
  </cols>
  <sheetData>
    <row r="1" spans="1:21" ht="47.25" customHeight="1">
      <c r="A1" s="208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18" customHeight="1">
      <c r="A2" s="5" t="s">
        <v>21</v>
      </c>
      <c r="B2" s="6"/>
      <c r="C2" s="6"/>
      <c r="D2" s="6"/>
      <c r="E2" s="7">
        <v>228</v>
      </c>
      <c r="F2" s="7">
        <v>387.25</v>
      </c>
      <c r="G2" s="6">
        <v>154.19999999999999</v>
      </c>
      <c r="H2" s="6">
        <v>185.75</v>
      </c>
      <c r="I2" s="7">
        <v>534.6</v>
      </c>
      <c r="J2" s="7">
        <v>126.75</v>
      </c>
      <c r="K2" s="7">
        <v>577.25</v>
      </c>
      <c r="L2" s="7">
        <v>114.5</v>
      </c>
      <c r="M2" s="7">
        <v>694.14285714285711</v>
      </c>
      <c r="N2" s="7">
        <v>467.8</v>
      </c>
      <c r="O2" s="7">
        <v>632</v>
      </c>
      <c r="P2" s="6">
        <v>517.71428571428567</v>
      </c>
      <c r="Q2" s="6"/>
      <c r="R2" s="6"/>
      <c r="S2" s="6"/>
      <c r="T2" s="6">
        <v>88.4</v>
      </c>
      <c r="U2" s="6">
        <v>114.5</v>
      </c>
    </row>
    <row r="3" spans="1:21" ht="18" customHeight="1">
      <c r="A3" s="5" t="s">
        <v>22</v>
      </c>
      <c r="B3" s="6"/>
      <c r="C3" s="6"/>
      <c r="D3" s="6"/>
      <c r="E3" s="7">
        <v>267</v>
      </c>
      <c r="F3" s="7">
        <v>404.25</v>
      </c>
      <c r="G3" s="6">
        <v>152.4</v>
      </c>
      <c r="H3" s="6">
        <v>184.25</v>
      </c>
      <c r="I3" s="7">
        <v>438.6</v>
      </c>
      <c r="J3" s="7">
        <v>121</v>
      </c>
      <c r="K3" s="7">
        <v>677</v>
      </c>
      <c r="L3" s="7">
        <v>115.5</v>
      </c>
      <c r="M3" s="7">
        <v>687.28571428571433</v>
      </c>
      <c r="N3" s="7">
        <v>531.20000000000005</v>
      </c>
      <c r="O3" s="7">
        <v>624.75</v>
      </c>
      <c r="P3" s="6">
        <v>528.42857142857144</v>
      </c>
      <c r="Q3" s="6"/>
      <c r="R3" s="6"/>
      <c r="S3" s="6"/>
      <c r="T3" s="6">
        <v>84.4</v>
      </c>
      <c r="U3" s="6">
        <v>137.75</v>
      </c>
    </row>
    <row r="4" spans="1:21" ht="18" customHeight="1">
      <c r="A4" s="5" t="s">
        <v>23</v>
      </c>
      <c r="B4" s="6"/>
      <c r="C4" s="6"/>
      <c r="D4" s="6"/>
      <c r="E4" s="7">
        <v>294</v>
      </c>
      <c r="F4" s="7">
        <v>404.75</v>
      </c>
      <c r="G4" s="6">
        <v>137.25</v>
      </c>
      <c r="H4" s="6">
        <v>240</v>
      </c>
      <c r="I4" s="7">
        <v>546.4</v>
      </c>
      <c r="J4" s="7">
        <v>159.25</v>
      </c>
      <c r="K4" s="7">
        <v>589.75</v>
      </c>
      <c r="L4" s="7">
        <v>144.25</v>
      </c>
      <c r="M4" s="7">
        <v>605.14285714285711</v>
      </c>
      <c r="N4" s="7">
        <v>543.20000000000005</v>
      </c>
      <c r="O4" s="7">
        <v>650</v>
      </c>
      <c r="P4" s="6">
        <v>497.57142857142856</v>
      </c>
      <c r="Q4" s="6"/>
      <c r="R4" s="6"/>
      <c r="S4" s="6"/>
      <c r="T4" s="6">
        <v>161.80000000000001</v>
      </c>
      <c r="U4" s="6">
        <v>114</v>
      </c>
    </row>
    <row r="5" spans="1:21" ht="18" customHeight="1">
      <c r="A5" s="5" t="s">
        <v>24</v>
      </c>
      <c r="B5" s="6"/>
      <c r="C5" s="6"/>
      <c r="D5" s="6"/>
      <c r="E5" s="7">
        <v>242</v>
      </c>
      <c r="F5" s="7">
        <v>393.25</v>
      </c>
      <c r="G5" s="6">
        <v>181.4</v>
      </c>
      <c r="H5" s="6">
        <v>181.5</v>
      </c>
      <c r="I5" s="7">
        <v>210.8</v>
      </c>
      <c r="J5" s="7">
        <v>179.25</v>
      </c>
      <c r="K5" s="7">
        <v>594.25</v>
      </c>
      <c r="L5" s="7">
        <v>125.25</v>
      </c>
      <c r="M5" s="7">
        <v>624.71428571428567</v>
      </c>
      <c r="N5" s="7">
        <v>580.79999999999995</v>
      </c>
      <c r="O5" s="7">
        <v>667.25</v>
      </c>
      <c r="P5" s="6">
        <v>505.71428571428572</v>
      </c>
      <c r="Q5" s="6"/>
      <c r="R5" s="6"/>
      <c r="S5" s="6"/>
      <c r="T5" s="6">
        <v>90</v>
      </c>
      <c r="U5" s="6">
        <v>136.25</v>
      </c>
    </row>
    <row r="6" spans="1:21" ht="18" customHeight="1">
      <c r="A6" s="5" t="s">
        <v>25</v>
      </c>
      <c r="B6" s="6"/>
      <c r="C6" s="6"/>
      <c r="D6" s="6"/>
      <c r="E6" s="7">
        <v>196</v>
      </c>
      <c r="F6" s="7">
        <v>420</v>
      </c>
      <c r="G6" s="6">
        <v>192</v>
      </c>
      <c r="H6" s="6">
        <v>188.5</v>
      </c>
      <c r="I6" s="7">
        <v>443</v>
      </c>
      <c r="J6" s="7">
        <v>160</v>
      </c>
      <c r="K6" s="7">
        <v>632.75</v>
      </c>
      <c r="L6" s="7">
        <v>181</v>
      </c>
      <c r="M6" s="7">
        <v>680.57142857142856</v>
      </c>
      <c r="N6" s="7">
        <v>467.4</v>
      </c>
      <c r="O6" s="7">
        <v>669.25</v>
      </c>
      <c r="P6" s="6">
        <v>636.71428571428567</v>
      </c>
      <c r="Q6" s="6"/>
      <c r="R6" s="6"/>
      <c r="S6" s="6"/>
      <c r="T6" s="6">
        <v>127.2</v>
      </c>
      <c r="U6" s="6">
        <v>132</v>
      </c>
    </row>
    <row r="7" spans="1:21" ht="18" customHeight="1">
      <c r="A7" s="5" t="s">
        <v>26</v>
      </c>
      <c r="B7" s="6"/>
      <c r="C7" s="6"/>
      <c r="D7" s="6"/>
      <c r="E7" s="7">
        <v>332</v>
      </c>
      <c r="F7" s="7">
        <v>478</v>
      </c>
      <c r="G7" s="6">
        <v>156.80000000000001</v>
      </c>
      <c r="H7" s="6">
        <v>174.25</v>
      </c>
      <c r="I7" s="7">
        <v>431.6</v>
      </c>
      <c r="J7" s="7">
        <v>191.75</v>
      </c>
      <c r="K7" s="7">
        <v>608.75</v>
      </c>
      <c r="L7" s="7">
        <v>144.75</v>
      </c>
      <c r="M7" s="7">
        <v>748.5</v>
      </c>
      <c r="N7" s="7">
        <v>592</v>
      </c>
      <c r="O7" s="7">
        <v>710.5</v>
      </c>
      <c r="P7" s="6">
        <v>531.20000000000005</v>
      </c>
      <c r="Q7" s="6"/>
      <c r="R7" s="6"/>
      <c r="S7" s="6"/>
      <c r="T7" s="6">
        <v>151.4</v>
      </c>
      <c r="U7" s="6">
        <v>120.5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7"/>
  <sheetViews>
    <sheetView zoomScale="70" zoomScaleNormal="70" workbookViewId="0">
      <selection sqref="A1:U1"/>
    </sheetView>
  </sheetViews>
  <sheetFormatPr defaultColWidth="7.42578125" defaultRowHeight="57.75" customHeight="1"/>
  <cols>
    <col min="1" max="16384" width="7.42578125" style="4"/>
  </cols>
  <sheetData>
    <row r="1" spans="1:21" ht="57.75" customHeight="1">
      <c r="A1" s="208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18" customHeight="1">
      <c r="A2" s="5" t="s">
        <v>21</v>
      </c>
      <c r="B2" s="6"/>
      <c r="C2" s="6"/>
      <c r="D2" s="6"/>
      <c r="E2" s="7">
        <v>39</v>
      </c>
      <c r="F2" s="7">
        <v>100</v>
      </c>
      <c r="G2" s="6">
        <v>62.2</v>
      </c>
      <c r="H2" s="6">
        <v>37.5</v>
      </c>
      <c r="I2" s="7">
        <v>237.8</v>
      </c>
      <c r="J2" s="7">
        <v>40.75</v>
      </c>
      <c r="K2" s="7">
        <v>142.25</v>
      </c>
      <c r="L2" s="7">
        <v>33</v>
      </c>
      <c r="M2" s="7">
        <v>174.85714285714286</v>
      </c>
      <c r="N2" s="7">
        <v>122.2</v>
      </c>
      <c r="O2" s="7">
        <v>206.75</v>
      </c>
      <c r="P2" s="6"/>
      <c r="Q2" s="6"/>
      <c r="R2" s="6"/>
      <c r="S2" s="6">
        <v>216.28571428571428</v>
      </c>
      <c r="T2" s="6">
        <v>20.6</v>
      </c>
      <c r="U2" s="6">
        <v>71.25</v>
      </c>
    </row>
    <row r="3" spans="1:21" ht="18" customHeight="1">
      <c r="A3" s="5" t="s">
        <v>22</v>
      </c>
      <c r="B3" s="6"/>
      <c r="C3" s="6"/>
      <c r="D3" s="6"/>
      <c r="E3" s="7">
        <v>21.5</v>
      </c>
      <c r="F3" s="7">
        <v>100.5</v>
      </c>
      <c r="G3" s="6">
        <v>70.599999999999994</v>
      </c>
      <c r="H3" s="6">
        <v>24.5</v>
      </c>
      <c r="I3" s="7">
        <v>188.2</v>
      </c>
      <c r="J3" s="7">
        <v>53.5</v>
      </c>
      <c r="K3" s="7">
        <v>118.5</v>
      </c>
      <c r="L3" s="7">
        <v>38.5</v>
      </c>
      <c r="M3" s="7">
        <v>203.42857142857142</v>
      </c>
      <c r="N3" s="7">
        <v>110.6</v>
      </c>
      <c r="O3" s="7">
        <v>273</v>
      </c>
      <c r="P3" s="6"/>
      <c r="Q3" s="6"/>
      <c r="R3" s="6"/>
      <c r="S3" s="6">
        <v>222.85714285714286</v>
      </c>
      <c r="T3" s="6">
        <v>27.4</v>
      </c>
      <c r="U3" s="6">
        <v>42</v>
      </c>
    </row>
    <row r="4" spans="1:21" ht="18" customHeight="1">
      <c r="A4" s="5" t="s">
        <v>23</v>
      </c>
      <c r="B4" s="6"/>
      <c r="C4" s="6"/>
      <c r="D4" s="6"/>
      <c r="E4" s="7">
        <v>41.5</v>
      </c>
      <c r="F4" s="7">
        <v>91.75</v>
      </c>
      <c r="G4" s="6">
        <v>48.75</v>
      </c>
      <c r="H4" s="6">
        <v>29.5</v>
      </c>
      <c r="I4" s="7">
        <v>162.6</v>
      </c>
      <c r="J4" s="7">
        <v>89.5</v>
      </c>
      <c r="K4" s="7">
        <v>95.75</v>
      </c>
      <c r="L4" s="7">
        <v>69.75</v>
      </c>
      <c r="M4" s="7">
        <v>222</v>
      </c>
      <c r="N4" s="7">
        <v>88</v>
      </c>
      <c r="O4" s="7">
        <v>198.25</v>
      </c>
      <c r="P4" s="6"/>
      <c r="Q4" s="6"/>
      <c r="R4" s="6"/>
      <c r="S4" s="6">
        <v>232.57142857142858</v>
      </c>
      <c r="T4" s="6">
        <v>114.4</v>
      </c>
      <c r="U4" s="6">
        <v>76.5</v>
      </c>
    </row>
    <row r="5" spans="1:21" ht="18" customHeight="1">
      <c r="A5" s="5" t="s">
        <v>24</v>
      </c>
      <c r="B5" s="6"/>
      <c r="C5" s="6"/>
      <c r="D5" s="6"/>
      <c r="E5" s="7">
        <v>57.5</v>
      </c>
      <c r="F5" s="7">
        <v>98.5</v>
      </c>
      <c r="G5" s="6">
        <v>87.2</v>
      </c>
      <c r="H5" s="6">
        <v>34.75</v>
      </c>
      <c r="I5" s="7">
        <v>193</v>
      </c>
      <c r="J5" s="7">
        <v>102.25</v>
      </c>
      <c r="K5" s="7">
        <v>162.25</v>
      </c>
      <c r="L5" s="7">
        <v>53.25</v>
      </c>
      <c r="M5" s="7">
        <v>96.714285714285708</v>
      </c>
      <c r="N5" s="7">
        <v>155</v>
      </c>
      <c r="O5" s="7">
        <v>133</v>
      </c>
      <c r="P5" s="6"/>
      <c r="Q5" s="6"/>
      <c r="R5" s="6"/>
      <c r="S5" s="6">
        <v>273.57142857142856</v>
      </c>
      <c r="T5" s="6">
        <v>18</v>
      </c>
      <c r="U5" s="6">
        <v>133.75</v>
      </c>
    </row>
    <row r="6" spans="1:21" ht="18" customHeight="1">
      <c r="A6" s="5" t="s">
        <v>25</v>
      </c>
      <c r="B6" s="6"/>
      <c r="C6" s="6"/>
      <c r="D6" s="6"/>
      <c r="E6" s="7">
        <v>62</v>
      </c>
      <c r="F6" s="7">
        <v>87.25</v>
      </c>
      <c r="G6" s="6">
        <v>115.2</v>
      </c>
      <c r="H6" s="6">
        <v>88.25</v>
      </c>
      <c r="I6" s="7">
        <v>265.8</v>
      </c>
      <c r="J6" s="7">
        <v>63</v>
      </c>
      <c r="K6" s="7">
        <v>236.25</v>
      </c>
      <c r="L6" s="7">
        <v>74</v>
      </c>
      <c r="M6" s="7">
        <v>145.14285714285714</v>
      </c>
      <c r="N6" s="7">
        <v>204.2</v>
      </c>
      <c r="O6" s="7">
        <v>195.5</v>
      </c>
      <c r="P6" s="6"/>
      <c r="Q6" s="6"/>
      <c r="R6" s="6"/>
      <c r="S6" s="6">
        <v>154.71428571428572</v>
      </c>
      <c r="T6" s="6">
        <v>107.8</v>
      </c>
      <c r="U6" s="6">
        <v>47.5</v>
      </c>
    </row>
    <row r="7" spans="1:21" ht="18" customHeight="1">
      <c r="A7" s="5" t="s">
        <v>26</v>
      </c>
      <c r="B7" s="6"/>
      <c r="C7" s="6"/>
      <c r="D7" s="6"/>
      <c r="E7" s="7">
        <v>77</v>
      </c>
      <c r="F7" s="7">
        <v>128</v>
      </c>
      <c r="G7" s="6">
        <v>42.8</v>
      </c>
      <c r="H7" s="6">
        <v>72.75</v>
      </c>
      <c r="I7" s="7">
        <v>239.4</v>
      </c>
      <c r="J7" s="7">
        <v>113.75</v>
      </c>
      <c r="K7" s="7">
        <v>132.5</v>
      </c>
      <c r="L7" s="7">
        <v>44</v>
      </c>
      <c r="M7" s="7">
        <v>132.78571428571428</v>
      </c>
      <c r="N7" s="7">
        <v>176</v>
      </c>
      <c r="O7" s="7">
        <v>258</v>
      </c>
      <c r="P7" s="6"/>
      <c r="Q7" s="6"/>
      <c r="R7" s="6"/>
      <c r="S7" s="6">
        <v>197</v>
      </c>
      <c r="T7" s="6">
        <v>81.8</v>
      </c>
      <c r="U7" s="6">
        <v>69.25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"/>
  <sheetViews>
    <sheetView zoomScale="70" zoomScaleNormal="70" workbookViewId="0">
      <selection sqref="A1:U1"/>
    </sheetView>
  </sheetViews>
  <sheetFormatPr defaultColWidth="8.140625" defaultRowHeight="55.5" customHeight="1"/>
  <cols>
    <col min="3" max="4" width="8.140625" style="2"/>
    <col min="6" max="8" width="8.140625" style="2"/>
    <col min="10" max="10" width="8.140625" style="2"/>
    <col min="14" max="15" width="8.140625" style="2"/>
    <col min="18" max="20" width="8.140625" style="2"/>
  </cols>
  <sheetData>
    <row r="1" spans="1:21" ht="55.5" customHeight="1">
      <c r="A1" s="208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19.5" customHeight="1">
      <c r="A2" s="5" t="s">
        <v>21</v>
      </c>
      <c r="B2" s="6"/>
      <c r="C2" s="6"/>
      <c r="D2" s="6"/>
      <c r="E2" s="7">
        <v>0</v>
      </c>
      <c r="F2" s="7">
        <v>0</v>
      </c>
      <c r="G2" s="6">
        <v>0</v>
      </c>
      <c r="H2" s="6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6"/>
      <c r="Q2" s="6"/>
      <c r="R2" s="6"/>
      <c r="S2" s="6">
        <v>0</v>
      </c>
      <c r="T2" s="6">
        <v>0</v>
      </c>
      <c r="U2" s="6">
        <v>0</v>
      </c>
    </row>
    <row r="3" spans="1:21" ht="19.5" customHeight="1">
      <c r="A3" s="5" t="s">
        <v>22</v>
      </c>
      <c r="B3" s="6"/>
      <c r="C3" s="6"/>
      <c r="D3" s="6"/>
      <c r="E3" s="7">
        <v>0</v>
      </c>
      <c r="F3" s="7">
        <v>0</v>
      </c>
      <c r="G3" s="6">
        <v>0</v>
      </c>
      <c r="H3" s="6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6"/>
      <c r="Q3" s="6"/>
      <c r="R3" s="6"/>
      <c r="S3" s="6">
        <v>0</v>
      </c>
      <c r="T3" s="6">
        <v>0</v>
      </c>
      <c r="U3" s="6">
        <v>0</v>
      </c>
    </row>
    <row r="4" spans="1:21" ht="19.5" customHeight="1">
      <c r="A4" s="5" t="s">
        <v>23</v>
      </c>
      <c r="B4" s="6"/>
      <c r="C4" s="6"/>
      <c r="D4" s="6"/>
      <c r="E4" s="7">
        <v>0</v>
      </c>
      <c r="F4" s="7">
        <v>0</v>
      </c>
      <c r="G4" s="6">
        <v>0</v>
      </c>
      <c r="H4" s="6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6"/>
      <c r="Q4" s="6"/>
      <c r="R4" s="6"/>
      <c r="S4" s="6">
        <v>0</v>
      </c>
      <c r="T4" s="6">
        <v>0</v>
      </c>
      <c r="U4" s="6">
        <v>0</v>
      </c>
    </row>
    <row r="5" spans="1:21" ht="19.5" customHeight="1">
      <c r="A5" s="5" t="s">
        <v>24</v>
      </c>
      <c r="B5" s="6"/>
      <c r="C5" s="6"/>
      <c r="D5" s="6"/>
      <c r="E5" s="7">
        <v>0</v>
      </c>
      <c r="F5" s="7">
        <v>0</v>
      </c>
      <c r="G5" s="6">
        <v>0</v>
      </c>
      <c r="H5" s="6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6"/>
      <c r="Q5" s="6"/>
      <c r="R5" s="6"/>
      <c r="S5" s="6">
        <v>0</v>
      </c>
      <c r="T5" s="6">
        <v>0</v>
      </c>
      <c r="U5" s="6">
        <v>0</v>
      </c>
    </row>
    <row r="6" spans="1:21" ht="19.5" customHeight="1">
      <c r="A6" s="5" t="s">
        <v>25</v>
      </c>
      <c r="B6" s="6"/>
      <c r="C6" s="6"/>
      <c r="D6" s="6"/>
      <c r="E6" s="7">
        <v>0</v>
      </c>
      <c r="F6" s="7">
        <v>0</v>
      </c>
      <c r="G6" s="6">
        <v>0</v>
      </c>
      <c r="H6" s="6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6"/>
      <c r="Q6" s="6"/>
      <c r="R6" s="6"/>
      <c r="S6" s="6">
        <v>0</v>
      </c>
      <c r="T6" s="6">
        <v>0</v>
      </c>
      <c r="U6" s="6">
        <v>0</v>
      </c>
    </row>
    <row r="7" spans="1:21" ht="19.5" customHeight="1">
      <c r="A7" s="5" t="s">
        <v>26</v>
      </c>
      <c r="B7" s="6"/>
      <c r="C7" s="6"/>
      <c r="D7" s="6"/>
      <c r="E7" s="7">
        <v>0</v>
      </c>
      <c r="F7" s="7">
        <v>0</v>
      </c>
      <c r="G7" s="6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6"/>
      <c r="Q7" s="6"/>
      <c r="R7" s="6"/>
      <c r="S7" s="6">
        <v>0</v>
      </c>
      <c r="T7" s="6">
        <v>0</v>
      </c>
      <c r="U7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"/>
  <sheetViews>
    <sheetView topLeftCell="E1" zoomScale="70" zoomScaleNormal="70" workbookViewId="0">
      <selection activeCell="M2" sqref="M2"/>
    </sheetView>
  </sheetViews>
  <sheetFormatPr defaultColWidth="7.28515625" defaultRowHeight="21" customHeight="1"/>
  <cols>
    <col min="1" max="1" width="7.28515625" style="4"/>
    <col min="2" max="4" width="7.5703125" style="4" bestFit="1" customWidth="1"/>
    <col min="5" max="5" width="7.85546875" style="4" bestFit="1" customWidth="1"/>
    <col min="6" max="6" width="7.5703125" style="4" bestFit="1" customWidth="1"/>
    <col min="7" max="7" width="11.5703125" style="4" bestFit="1" customWidth="1"/>
    <col min="8" max="8" width="7.85546875" style="4" bestFit="1" customWidth="1"/>
    <col min="9" max="10" width="7.5703125" style="4" bestFit="1" customWidth="1"/>
    <col min="11" max="11" width="7.85546875" style="4" bestFit="1" customWidth="1"/>
    <col min="12" max="12" width="7.5703125" style="4" bestFit="1" customWidth="1"/>
    <col min="13" max="13" width="11.85546875" style="4" bestFit="1" customWidth="1"/>
    <col min="14" max="15" width="11.5703125" style="4" customWidth="1"/>
    <col min="16" max="16" width="7.85546875" style="4" bestFit="1" customWidth="1"/>
    <col min="17" max="17" width="8.140625" style="4" bestFit="1" customWidth="1"/>
    <col min="18" max="20" width="7.7109375" style="4" customWidth="1"/>
    <col min="21" max="21" width="9.7109375" style="4" bestFit="1" customWidth="1"/>
    <col min="22" max="16384" width="7.28515625" style="4"/>
  </cols>
  <sheetData>
    <row r="1" spans="1:22" ht="21" customHeight="1">
      <c r="A1" s="3"/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2" ht="21" customHeight="1">
      <c r="A2" s="178" t="s">
        <v>21</v>
      </c>
      <c r="B2" s="179">
        <v>491.25</v>
      </c>
      <c r="C2" s="179">
        <v>954.25</v>
      </c>
      <c r="D2" s="179">
        <v>555</v>
      </c>
      <c r="E2" s="37">
        <v>1723</v>
      </c>
      <c r="F2" s="37">
        <v>715.25</v>
      </c>
      <c r="G2" s="37">
        <v>396.25</v>
      </c>
      <c r="H2" s="37">
        <v>2167.25</v>
      </c>
      <c r="I2" s="37">
        <v>375.2</v>
      </c>
      <c r="J2" s="37">
        <v>1119.5</v>
      </c>
      <c r="K2" s="37">
        <v>1418.5</v>
      </c>
      <c r="L2" s="37">
        <v>3277.75</v>
      </c>
      <c r="M2" s="37">
        <v>2113</v>
      </c>
      <c r="N2" s="37">
        <v>830</v>
      </c>
      <c r="O2" s="37">
        <v>2651.75</v>
      </c>
      <c r="P2" s="37">
        <v>847.6</v>
      </c>
      <c r="Q2" s="37">
        <v>339.6</v>
      </c>
      <c r="R2" s="37">
        <v>375.4</v>
      </c>
      <c r="S2" s="37">
        <v>798.75</v>
      </c>
      <c r="T2" s="37">
        <v>1264.25</v>
      </c>
      <c r="U2" s="37">
        <v>329742.25</v>
      </c>
    </row>
    <row r="3" spans="1:22" ht="21" customHeight="1">
      <c r="A3" s="178" t="s">
        <v>22</v>
      </c>
      <c r="B3" s="179">
        <v>493.75</v>
      </c>
      <c r="C3" s="179">
        <v>956.5</v>
      </c>
      <c r="D3" s="179">
        <v>547.25</v>
      </c>
      <c r="E3" s="37">
        <v>991</v>
      </c>
      <c r="F3" s="37">
        <v>515.25</v>
      </c>
      <c r="G3" s="37">
        <v>393.5</v>
      </c>
      <c r="H3" s="37">
        <v>1236.5</v>
      </c>
      <c r="I3" s="37">
        <v>1226.8</v>
      </c>
      <c r="J3" s="37">
        <v>1354.75</v>
      </c>
      <c r="K3" s="37">
        <v>1619.75</v>
      </c>
      <c r="L3" s="37">
        <v>1961.25</v>
      </c>
      <c r="M3" s="37">
        <v>2097.8571428571427</v>
      </c>
      <c r="N3" s="37">
        <v>1294</v>
      </c>
      <c r="O3" s="37">
        <v>3426.75</v>
      </c>
      <c r="P3" s="37">
        <v>849.2</v>
      </c>
      <c r="Q3" s="37">
        <v>188.4</v>
      </c>
      <c r="R3" s="37">
        <v>75</v>
      </c>
      <c r="S3" s="37">
        <v>198.75</v>
      </c>
      <c r="T3" s="37">
        <v>225408.5</v>
      </c>
      <c r="U3" s="37">
        <v>427443</v>
      </c>
    </row>
    <row r="4" spans="1:22" ht="21" customHeight="1">
      <c r="A4" s="178" t="s">
        <v>23</v>
      </c>
      <c r="B4" s="179">
        <f>AVERAGE('[1]Banglalion Intl'!C3,'[1]Banglalion Intl'!C10,'[1]Banglalion Intl'!C17,'[1]Banglalion Intl'!C24)</f>
        <v>493.75</v>
      </c>
      <c r="C4" s="179">
        <v>892.5</v>
      </c>
      <c r="D4" s="179">
        <v>528.25</v>
      </c>
      <c r="E4" s="37">
        <v>208</v>
      </c>
      <c r="F4" s="37">
        <v>599.75</v>
      </c>
      <c r="G4" s="37">
        <v>643.5</v>
      </c>
      <c r="H4" s="37">
        <v>401.75</v>
      </c>
      <c r="I4" s="37">
        <v>1681.2</v>
      </c>
      <c r="J4" s="37">
        <v>1347</v>
      </c>
      <c r="K4" s="37">
        <v>1677.75</v>
      </c>
      <c r="L4" s="37">
        <v>2497.5</v>
      </c>
      <c r="M4" s="37">
        <v>2045.8571428571429</v>
      </c>
      <c r="N4" s="37">
        <v>1655</v>
      </c>
      <c r="O4" s="37">
        <v>3278</v>
      </c>
      <c r="P4" s="37">
        <v>952.8</v>
      </c>
      <c r="Q4" s="37">
        <v>273.39999999999998</v>
      </c>
      <c r="R4" s="37">
        <v>108.2</v>
      </c>
      <c r="S4" s="37">
        <v>465.25</v>
      </c>
      <c r="T4" s="37">
        <v>867</v>
      </c>
      <c r="U4" s="37">
        <v>695586.75</v>
      </c>
    </row>
    <row r="5" spans="1:22" ht="21" customHeight="1">
      <c r="A5" s="178" t="s">
        <v>24</v>
      </c>
      <c r="B5" s="179">
        <f>AVERAGE('[1]Banglalion Intl'!C4,'[1]Banglalion Intl'!C11,'[1]Banglalion Intl'!C18,'[1]Banglalion Intl'!C25)</f>
        <v>472.5</v>
      </c>
      <c r="C5" s="179">
        <v>933.25</v>
      </c>
      <c r="D5" s="179">
        <v>545</v>
      </c>
      <c r="E5" s="37">
        <v>988</v>
      </c>
      <c r="F5" s="37">
        <v>670.5</v>
      </c>
      <c r="G5" s="37">
        <v>300</v>
      </c>
      <c r="H5" s="37">
        <v>1583.5</v>
      </c>
      <c r="I5" s="37">
        <v>1242.2</v>
      </c>
      <c r="J5" s="37">
        <v>866</v>
      </c>
      <c r="K5" s="37">
        <v>1623.75</v>
      </c>
      <c r="L5" s="37">
        <v>1312.5</v>
      </c>
      <c r="M5" s="37">
        <v>2097.4285714285716</v>
      </c>
      <c r="N5" s="37">
        <v>1354.4</v>
      </c>
      <c r="O5" s="37">
        <v>3262.75</v>
      </c>
      <c r="P5" s="37">
        <v>1173.5999999999999</v>
      </c>
      <c r="Q5" s="37">
        <v>216.2</v>
      </c>
      <c r="R5" s="37">
        <v>221.2</v>
      </c>
      <c r="S5" s="37">
        <v>282</v>
      </c>
      <c r="T5" s="37">
        <v>15516.75</v>
      </c>
      <c r="U5" s="37">
        <v>609105.25</v>
      </c>
    </row>
    <row r="6" spans="1:22" ht="21" customHeight="1">
      <c r="A6" s="178" t="s">
        <v>25</v>
      </c>
      <c r="B6" s="179">
        <f>AVERAGE('[1]Banglalion Intl'!C5,'[1]Banglalion Intl'!C12,'[1]Banglalion Intl'!C19,'[1]Banglalion Intl'!C26)</f>
        <v>448.25</v>
      </c>
      <c r="C6" s="179">
        <v>959.25</v>
      </c>
      <c r="D6" s="179">
        <v>480.5</v>
      </c>
      <c r="E6" s="37">
        <v>1093.5</v>
      </c>
      <c r="F6" s="37">
        <v>508.5</v>
      </c>
      <c r="G6" s="37">
        <v>285.75</v>
      </c>
      <c r="H6" s="37">
        <v>1622</v>
      </c>
      <c r="I6" s="37">
        <v>1121</v>
      </c>
      <c r="J6" s="37">
        <v>1440.75</v>
      </c>
      <c r="K6" s="37">
        <v>963</v>
      </c>
      <c r="L6" s="37">
        <v>744.25</v>
      </c>
      <c r="M6" s="37">
        <v>1810.7142857142858</v>
      </c>
      <c r="N6" s="37">
        <v>888.6</v>
      </c>
      <c r="O6" s="37">
        <v>2837</v>
      </c>
      <c r="P6" s="37">
        <v>787.6</v>
      </c>
      <c r="Q6" s="37">
        <v>252</v>
      </c>
      <c r="R6" s="37">
        <v>97.6</v>
      </c>
      <c r="S6" s="37">
        <v>500.5</v>
      </c>
      <c r="T6" s="37">
        <v>15533</v>
      </c>
      <c r="U6" s="37">
        <v>462814.5</v>
      </c>
    </row>
    <row r="7" spans="1:22" ht="21" customHeight="1">
      <c r="A7" s="178" t="s">
        <v>26</v>
      </c>
      <c r="B7" s="179">
        <v>453.25</v>
      </c>
      <c r="C7" s="179" t="s">
        <v>114</v>
      </c>
      <c r="D7" s="179">
        <v>118.75</v>
      </c>
      <c r="E7" s="37">
        <v>235.5</v>
      </c>
      <c r="F7" s="37">
        <v>631.5</v>
      </c>
      <c r="G7" s="37">
        <v>382.33333333333331</v>
      </c>
      <c r="H7" s="37">
        <v>914.5</v>
      </c>
      <c r="I7" s="37">
        <v>1194.8</v>
      </c>
      <c r="J7" s="37">
        <v>1016.5</v>
      </c>
      <c r="K7" s="37">
        <v>1781.25</v>
      </c>
      <c r="L7" s="37">
        <v>666.75</v>
      </c>
      <c r="M7" s="37">
        <v>1710.8571428571429</v>
      </c>
      <c r="N7" s="37">
        <v>745.8</v>
      </c>
      <c r="O7" s="37">
        <v>2787</v>
      </c>
      <c r="P7" s="37">
        <v>838.6</v>
      </c>
      <c r="Q7" s="37">
        <v>124</v>
      </c>
      <c r="R7" s="37">
        <v>131</v>
      </c>
      <c r="S7" s="37">
        <v>174</v>
      </c>
      <c r="T7" s="37">
        <v>15620</v>
      </c>
      <c r="U7" s="37">
        <v>657667</v>
      </c>
    </row>
    <row r="9" spans="1:22" ht="21" customHeight="1">
      <c r="J9" s="38"/>
      <c r="K9" s="38"/>
      <c r="L9" s="38"/>
      <c r="P9" s="38"/>
      <c r="Q9" s="38"/>
      <c r="R9" s="38"/>
      <c r="S9" s="38"/>
      <c r="T9" s="38"/>
    </row>
    <row r="10" spans="1:22" s="36" customFormat="1" ht="21" customHeight="1">
      <c r="A10" s="35"/>
      <c r="B10" s="33">
        <v>512</v>
      </c>
      <c r="C10" s="33">
        <v>1024</v>
      </c>
      <c r="D10" s="33">
        <v>512</v>
      </c>
      <c r="E10" s="31">
        <v>4096</v>
      </c>
      <c r="F10" s="33">
        <v>6348.8</v>
      </c>
      <c r="G10" s="31">
        <v>4096</v>
      </c>
      <c r="H10" s="31">
        <v>4096</v>
      </c>
      <c r="I10" s="40">
        <v>7168</v>
      </c>
      <c r="J10" s="40">
        <v>1024</v>
      </c>
      <c r="K10" s="39">
        <v>7372.8</v>
      </c>
      <c r="L10" s="41">
        <v>9523.2000000000007</v>
      </c>
      <c r="M10" s="33">
        <v>2211.84</v>
      </c>
      <c r="N10" s="33">
        <v>7372.8</v>
      </c>
      <c r="O10" s="33">
        <v>3686.4</v>
      </c>
      <c r="P10" s="4">
        <f>(3.6*1024)</f>
        <v>3686.4</v>
      </c>
      <c r="Q10" s="39">
        <v>7372.8</v>
      </c>
      <c r="R10" s="39">
        <v>7372.8</v>
      </c>
      <c r="S10" s="33">
        <v>3686.4</v>
      </c>
      <c r="T10" s="4">
        <f>42*1024</f>
        <v>43008</v>
      </c>
      <c r="U10" s="35"/>
    </row>
    <row r="11" spans="1:22" ht="21" customHeight="1">
      <c r="A11" s="3"/>
      <c r="B11" s="208" t="str">
        <f>Mobile!I2</f>
        <v>Banglalion (512kbps)-Dhaka,BD</v>
      </c>
      <c r="C11" s="208" t="str">
        <f>Mobile!I3</f>
        <v>Qubee (1Mbps)-Dhaka,BD</v>
      </c>
      <c r="D11" s="208" t="str">
        <f>Mobile!I4</f>
        <v>Grameenphone (512kbps)-Dhaka,BD</v>
      </c>
      <c r="E11" s="208" t="str">
        <f>Mobile!I5</f>
        <v>Airtel 3G (4Mbps)-Bangalore,IN</v>
      </c>
      <c r="F11" s="208" t="str">
        <f>Mobile!I6</f>
        <v>Tata (3.1Mbps)-Chennai,LK</v>
      </c>
      <c r="G11" s="208" t="str">
        <f>Mobile!I7</f>
        <v>Airtel (4Mbps)-Delhi,IN</v>
      </c>
      <c r="H11" s="208" t="str">
        <f>Mobile!I8</f>
        <v>Airtel LTE (4Mbps)-Bangalore,IN</v>
      </c>
      <c r="I11" s="208" t="str">
        <f>Mobile!I9</f>
        <v>Ooredoo Data 99 (7Mbps)-Male,MV</v>
      </c>
      <c r="J11" s="208" t="str">
        <f>Mobile!I10</f>
        <v>Dhiraagu Data 200  (1Mbps)-Male,MV</v>
      </c>
      <c r="K11" s="208" t="str">
        <f>Mobile!I11</f>
        <v>Ncell (7.2Mbps)-Kathmandu,NP</v>
      </c>
      <c r="L11" s="208" t="str">
        <f>Mobile!I12</f>
        <v>PTCL Evo (9.3Mbps)-Karachi,PK</v>
      </c>
      <c r="M11" s="208" t="str">
        <f>Mobile!I13</f>
        <v>Dialog (2.16Mbps)-Colombo,SL</v>
      </c>
      <c r="N11" s="208" t="str">
        <f>Mobile!I14</f>
        <v>Etisalat (7.2Mbps)-Colombo,LK</v>
      </c>
      <c r="O11" s="208" t="str">
        <f>Mobile!I15</f>
        <v>Mobitel (3.6Mbps)-Colombo,LK</v>
      </c>
      <c r="P11" s="208" t="str">
        <f>Mobile!I16</f>
        <v>Telkomsel Flash Ultima(3.6Mbps)-Jakarta,ID</v>
      </c>
      <c r="Q11" s="208" t="str">
        <f>Mobile!I17</f>
        <v>SMART Bro Starter Plug-it (7.2 Mbps)-Manila,PH</v>
      </c>
      <c r="R11" s="208" t="str">
        <f>Mobile!I18</f>
        <v>Globe Tattoo Stick (3.6 Mbps)-Manila,PH</v>
      </c>
      <c r="S11" s="208" t="str">
        <f>Mobile!I19</f>
        <v>Sun Broadband Plan 799 (3.6Mbps)-Manila,PH</v>
      </c>
      <c r="T11" s="208" t="str">
        <f>Mobile!I20</f>
        <v>Truemove H iSmart (42Mbps)-Bangkok,TH</v>
      </c>
      <c r="U11" s="208" t="str">
        <f>Mobile!I21</f>
        <v>AIS 3G iSmart (Speed)-Bangkok,TH</v>
      </c>
      <c r="V11" s="212"/>
    </row>
    <row r="12" spans="1:22" ht="21" customHeight="1">
      <c r="A12" s="5" t="s">
        <v>21</v>
      </c>
      <c r="B12" s="12">
        <f>(B2/B10)*100</f>
        <v>95.947265625</v>
      </c>
      <c r="C12" s="12">
        <f t="shared" ref="C12:T12" si="0">(C2/C10)*100</f>
        <v>93.1884765625</v>
      </c>
      <c r="D12" s="12">
        <f t="shared" si="0"/>
        <v>108.3984375</v>
      </c>
      <c r="E12" s="12">
        <f t="shared" si="0"/>
        <v>42.0654296875</v>
      </c>
      <c r="F12" s="12">
        <f t="shared" si="0"/>
        <v>11.26590851814516</v>
      </c>
      <c r="G12" s="12">
        <f t="shared" si="0"/>
        <v>9.674072265625</v>
      </c>
      <c r="H12" s="12">
        <f t="shared" si="0"/>
        <v>52.911376953125</v>
      </c>
      <c r="I12" s="12">
        <f t="shared" si="0"/>
        <v>5.234375</v>
      </c>
      <c r="J12" s="12">
        <f t="shared" si="0"/>
        <v>109.326171875</v>
      </c>
      <c r="K12" s="12">
        <f t="shared" si="0"/>
        <v>19.239637586805554</v>
      </c>
      <c r="L12" s="12">
        <f t="shared" si="0"/>
        <v>34.418577788978496</v>
      </c>
      <c r="M12" s="12">
        <f t="shared" si="0"/>
        <v>95.531322337962948</v>
      </c>
      <c r="N12" s="12">
        <f t="shared" si="0"/>
        <v>11.257595486111111</v>
      </c>
      <c r="O12" s="12">
        <f t="shared" si="0"/>
        <v>71.933322482638886</v>
      </c>
      <c r="P12" s="12">
        <f t="shared" si="0"/>
        <v>22.992621527777779</v>
      </c>
      <c r="Q12" s="12">
        <f t="shared" si="0"/>
        <v>4.606119791666667</v>
      </c>
      <c r="R12" s="12">
        <f t="shared" si="0"/>
        <v>5.0916883680555554</v>
      </c>
      <c r="S12" s="12">
        <f t="shared" si="0"/>
        <v>21.66748046875</v>
      </c>
      <c r="T12" s="12">
        <f t="shared" si="0"/>
        <v>2.9395693824404758</v>
      </c>
      <c r="U12" s="12"/>
    </row>
    <row r="13" spans="1:22" ht="21" customHeight="1">
      <c r="A13" s="5" t="s">
        <v>22</v>
      </c>
      <c r="B13" s="12">
        <f>(B3/B10)*100</f>
        <v>96.435546875</v>
      </c>
      <c r="C13" s="12">
        <f t="shared" ref="C13:T13" si="1">(C3/C10)*100</f>
        <v>93.408203125</v>
      </c>
      <c r="D13" s="12">
        <f t="shared" si="1"/>
        <v>106.884765625</v>
      </c>
      <c r="E13" s="12">
        <f t="shared" si="1"/>
        <v>24.1943359375</v>
      </c>
      <c r="F13" s="12">
        <f t="shared" si="1"/>
        <v>8.1157069052419359</v>
      </c>
      <c r="G13" s="12">
        <f t="shared" si="1"/>
        <v>9.60693359375</v>
      </c>
      <c r="H13" s="12">
        <f t="shared" si="1"/>
        <v>30.18798828125</v>
      </c>
      <c r="I13" s="12">
        <f t="shared" si="1"/>
        <v>17.114955357142854</v>
      </c>
      <c r="J13" s="12">
        <f t="shared" si="1"/>
        <v>132.2998046875</v>
      </c>
      <c r="K13" s="12">
        <f t="shared" si="1"/>
        <v>21.969265407986111</v>
      </c>
      <c r="L13" s="12">
        <f t="shared" si="1"/>
        <v>20.594443044354836</v>
      </c>
      <c r="M13" s="12">
        <f t="shared" si="1"/>
        <v>94.846695188492049</v>
      </c>
      <c r="N13" s="12">
        <f t="shared" si="1"/>
        <v>17.550998263888889</v>
      </c>
      <c r="O13" s="12">
        <f t="shared" si="1"/>
        <v>92.95654296875</v>
      </c>
      <c r="P13" s="12">
        <f t="shared" si="1"/>
        <v>23.036024305555554</v>
      </c>
      <c r="Q13" s="12">
        <f t="shared" si="1"/>
        <v>2.555338541666667</v>
      </c>
      <c r="R13" s="12">
        <f t="shared" si="1"/>
        <v>1.0172526041666665</v>
      </c>
      <c r="S13" s="12">
        <f t="shared" si="1"/>
        <v>5.391438802083333</v>
      </c>
      <c r="T13" s="12">
        <f t="shared" si="1"/>
        <v>524.10830543154759</v>
      </c>
      <c r="U13" s="12"/>
    </row>
    <row r="14" spans="1:22" ht="21" customHeight="1">
      <c r="A14" s="5" t="s">
        <v>23</v>
      </c>
      <c r="B14" s="12">
        <f>(B4/B10)*100</f>
        <v>96.435546875</v>
      </c>
      <c r="C14" s="12">
        <f t="shared" ref="C14:T14" si="2">(C4/C10)*100</f>
        <v>87.158203125</v>
      </c>
      <c r="D14" s="12">
        <f t="shared" si="2"/>
        <v>103.173828125</v>
      </c>
      <c r="E14" s="12">
        <f t="shared" si="2"/>
        <v>5.078125</v>
      </c>
      <c r="F14" s="12">
        <f t="shared" si="2"/>
        <v>9.446667086693548</v>
      </c>
      <c r="G14" s="12">
        <f t="shared" si="2"/>
        <v>15.71044921875</v>
      </c>
      <c r="H14" s="12">
        <f t="shared" si="2"/>
        <v>9.808349609375</v>
      </c>
      <c r="I14" s="12">
        <f t="shared" si="2"/>
        <v>23.454241071428573</v>
      </c>
      <c r="J14" s="12">
        <f t="shared" si="2"/>
        <v>131.54296875</v>
      </c>
      <c r="K14" s="12">
        <f t="shared" si="2"/>
        <v>22.755940755208332</v>
      </c>
      <c r="L14" s="12">
        <f t="shared" si="2"/>
        <v>26.225428427419352</v>
      </c>
      <c r="M14" s="12">
        <f t="shared" si="2"/>
        <v>92.495711392195773</v>
      </c>
      <c r="N14" s="12">
        <f t="shared" si="2"/>
        <v>22.447374131944446</v>
      </c>
      <c r="O14" s="12">
        <f t="shared" si="2"/>
        <v>88.921440972222214</v>
      </c>
      <c r="P14" s="12">
        <f t="shared" si="2"/>
        <v>25.846354166666664</v>
      </c>
      <c r="Q14" s="12">
        <f t="shared" si="2"/>
        <v>3.7082248263888888</v>
      </c>
      <c r="R14" s="12">
        <f t="shared" si="2"/>
        <v>1.4675564236111112</v>
      </c>
      <c r="S14" s="12">
        <f t="shared" si="2"/>
        <v>12.620713975694445</v>
      </c>
      <c r="T14" s="12">
        <f t="shared" si="2"/>
        <v>2.0159040178571428</v>
      </c>
      <c r="U14" s="12"/>
    </row>
    <row r="15" spans="1:22" ht="21" customHeight="1">
      <c r="A15" s="5" t="s">
        <v>24</v>
      </c>
      <c r="B15" s="12">
        <f>(B5/B10)*100</f>
        <v>92.28515625</v>
      </c>
      <c r="C15" s="12">
        <f t="shared" ref="C15:H15" si="3">(C5/C10)*100</f>
        <v>91.1376953125</v>
      </c>
      <c r="D15" s="12">
        <f t="shared" si="3"/>
        <v>106.4453125</v>
      </c>
      <c r="E15" s="12">
        <f t="shared" si="3"/>
        <v>24.12109375</v>
      </c>
      <c r="F15" s="12">
        <f t="shared" si="3"/>
        <v>10.561050907258064</v>
      </c>
      <c r="G15" s="12">
        <f t="shared" si="3"/>
        <v>7.32421875</v>
      </c>
      <c r="H15" s="12">
        <f t="shared" si="3"/>
        <v>38.65966796875</v>
      </c>
      <c r="I15" s="12">
        <f t="shared" ref="I15:T15" si="4">(I5/I10)*100</f>
        <v>17.329799107142858</v>
      </c>
      <c r="J15" s="12">
        <f t="shared" si="4"/>
        <v>84.5703125</v>
      </c>
      <c r="K15" s="12">
        <f t="shared" si="4"/>
        <v>22.023518880208332</v>
      </c>
      <c r="L15" s="12">
        <f t="shared" si="4"/>
        <v>13.782132056451612</v>
      </c>
      <c r="M15" s="12">
        <f t="shared" si="4"/>
        <v>94.827318948412696</v>
      </c>
      <c r="N15" s="12">
        <f t="shared" si="4"/>
        <v>18.370225694444446</v>
      </c>
      <c r="O15" s="12">
        <f t="shared" si="4"/>
        <v>88.507758246527786</v>
      </c>
      <c r="P15" s="12">
        <f t="shared" si="4"/>
        <v>31.835937499999993</v>
      </c>
      <c r="Q15" s="12">
        <f t="shared" si="4"/>
        <v>2.9324001736111107</v>
      </c>
      <c r="R15" s="12">
        <f t="shared" si="4"/>
        <v>3.0002170138888888</v>
      </c>
      <c r="S15" s="12">
        <f t="shared" si="4"/>
        <v>7.649739583333333</v>
      </c>
      <c r="T15" s="12">
        <f t="shared" si="4"/>
        <v>36.078752790178569</v>
      </c>
      <c r="U15" s="12"/>
    </row>
    <row r="16" spans="1:22" ht="21" customHeight="1">
      <c r="A16" s="5" t="s">
        <v>25</v>
      </c>
      <c r="B16" s="12">
        <f>(B6/B10)*100</f>
        <v>87.548828125</v>
      </c>
      <c r="C16" s="12">
        <f t="shared" ref="C16:H16" si="5">(C6/C10)*100</f>
        <v>93.6767578125</v>
      </c>
      <c r="D16" s="12">
        <f t="shared" si="5"/>
        <v>93.84765625</v>
      </c>
      <c r="E16" s="12">
        <f t="shared" si="5"/>
        <v>26.69677734375</v>
      </c>
      <c r="F16" s="12">
        <f t="shared" si="5"/>
        <v>8.009387600806452</v>
      </c>
      <c r="G16" s="12">
        <f t="shared" si="5"/>
        <v>6.976318359375</v>
      </c>
      <c r="H16" s="12">
        <f t="shared" si="5"/>
        <v>39.599609375</v>
      </c>
      <c r="I16" s="12">
        <f t="shared" ref="I16:T16" si="6">(I6/I10)*100</f>
        <v>15.638950892857142</v>
      </c>
      <c r="J16" s="12">
        <f t="shared" si="6"/>
        <v>140.6982421875</v>
      </c>
      <c r="K16" s="12">
        <f t="shared" si="6"/>
        <v>13.0615234375</v>
      </c>
      <c r="L16" s="12">
        <f t="shared" si="6"/>
        <v>7.8151251680107521</v>
      </c>
      <c r="M16" s="12">
        <f t="shared" si="6"/>
        <v>81.864614335317455</v>
      </c>
      <c r="N16" s="12">
        <f t="shared" si="6"/>
        <v>12.052408854166668</v>
      </c>
      <c r="O16" s="12">
        <f t="shared" si="6"/>
        <v>76.958550347222214</v>
      </c>
      <c r="P16" s="12">
        <f t="shared" si="6"/>
        <v>21.365017361111111</v>
      </c>
      <c r="Q16" s="12">
        <f t="shared" si="6"/>
        <v>3.41796875</v>
      </c>
      <c r="R16" s="12">
        <f t="shared" si="6"/>
        <v>1.3237847222222221</v>
      </c>
      <c r="S16" s="12">
        <f t="shared" si="6"/>
        <v>13.576931423611111</v>
      </c>
      <c r="T16" s="12">
        <f t="shared" si="6"/>
        <v>36.116536458333329</v>
      </c>
      <c r="U16" s="12"/>
    </row>
    <row r="17" spans="1:21" ht="21" customHeight="1">
      <c r="A17" s="5" t="s">
        <v>26</v>
      </c>
      <c r="B17" s="12">
        <f t="shared" ref="B17:I17" si="7">(B7/B10)*100</f>
        <v>88.525390625</v>
      </c>
      <c r="C17" s="12">
        <f t="shared" si="7"/>
        <v>73.7548828125</v>
      </c>
      <c r="D17" s="12">
        <f t="shared" si="7"/>
        <v>23.193359375</v>
      </c>
      <c r="E17" s="12">
        <f t="shared" si="7"/>
        <v>5.74951171875</v>
      </c>
      <c r="F17" s="12">
        <f t="shared" si="7"/>
        <v>9.9467615927419359</v>
      </c>
      <c r="G17" s="12">
        <f t="shared" si="7"/>
        <v>9.3343098958333321</v>
      </c>
      <c r="H17" s="12">
        <f t="shared" si="7"/>
        <v>22.32666015625</v>
      </c>
      <c r="I17" s="12">
        <f t="shared" si="7"/>
        <v>16.668526785714285</v>
      </c>
      <c r="J17" s="12">
        <f t="shared" ref="J17:T17" si="8">(J7/J10)*100</f>
        <v>99.267578125</v>
      </c>
      <c r="K17" s="12">
        <f t="shared" si="8"/>
        <v>24.159749348958332</v>
      </c>
      <c r="L17" s="12">
        <f t="shared" si="8"/>
        <v>7.001323084677419</v>
      </c>
      <c r="M17" s="12">
        <f t="shared" si="8"/>
        <v>77.349950396825392</v>
      </c>
      <c r="N17" s="12">
        <f t="shared" si="8"/>
        <v>10.115559895833332</v>
      </c>
      <c r="O17" s="12">
        <f t="shared" si="8"/>
        <v>75.602213541666657</v>
      </c>
      <c r="P17" s="12">
        <f t="shared" si="8"/>
        <v>22.748480902777779</v>
      </c>
      <c r="Q17" s="12">
        <f t="shared" si="8"/>
        <v>1.6818576388888888</v>
      </c>
      <c r="R17" s="12">
        <f t="shared" si="8"/>
        <v>1.7768012152777777</v>
      </c>
      <c r="S17" s="12">
        <f t="shared" si="8"/>
        <v>4.720052083333333</v>
      </c>
      <c r="T17" s="12">
        <f t="shared" si="8"/>
        <v>36.318824404761905</v>
      </c>
      <c r="U17" s="1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6"/>
  <sheetViews>
    <sheetView topLeftCell="I1" zoomScale="70" zoomScaleNormal="70" workbookViewId="0">
      <selection activeCell="X14" sqref="X14"/>
    </sheetView>
  </sheetViews>
  <sheetFormatPr defaultRowHeight="27" customHeight="1"/>
  <cols>
    <col min="1" max="4" width="9.140625" style="1"/>
    <col min="5" max="6" width="11.7109375" style="1" bestFit="1" customWidth="1"/>
    <col min="7" max="16384" width="9.140625" style="1"/>
  </cols>
  <sheetData>
    <row r="1" spans="1:21" ht="27" customHeight="1">
      <c r="A1" s="203" t="s">
        <v>31</v>
      </c>
      <c r="B1" s="203" t="s">
        <v>111</v>
      </c>
      <c r="C1" s="203" t="s">
        <v>112</v>
      </c>
      <c r="D1" s="203" t="s">
        <v>113</v>
      </c>
      <c r="E1" s="210" t="s">
        <v>159</v>
      </c>
      <c r="F1" s="210" t="s">
        <v>153</v>
      </c>
      <c r="G1" s="210" t="s">
        <v>156</v>
      </c>
      <c r="H1" s="210" t="s">
        <v>160</v>
      </c>
      <c r="I1" s="210" t="s">
        <v>50</v>
      </c>
      <c r="J1" s="210" t="s">
        <v>51</v>
      </c>
      <c r="K1" s="210" t="s">
        <v>116</v>
      </c>
      <c r="L1" s="210" t="s">
        <v>43</v>
      </c>
      <c r="M1" s="210" t="s">
        <v>88</v>
      </c>
      <c r="N1" s="210" t="s">
        <v>52</v>
      </c>
      <c r="O1" s="210" t="s">
        <v>53</v>
      </c>
      <c r="P1" s="210" t="s">
        <v>163</v>
      </c>
      <c r="Q1" s="210" t="s">
        <v>118</v>
      </c>
      <c r="R1" s="210" t="s">
        <v>124</v>
      </c>
      <c r="S1" s="210" t="s">
        <v>127</v>
      </c>
      <c r="T1" s="210" t="s">
        <v>137</v>
      </c>
      <c r="U1" s="210" t="s">
        <v>134</v>
      </c>
    </row>
    <row r="2" spans="1:21" ht="27" customHeight="1">
      <c r="A2" s="16" t="s">
        <v>21</v>
      </c>
      <c r="B2" s="179"/>
      <c r="C2" s="179"/>
      <c r="D2" s="179"/>
      <c r="E2" s="37">
        <v>1723</v>
      </c>
      <c r="F2" s="37">
        <v>715.25</v>
      </c>
      <c r="G2" s="37">
        <v>396.25</v>
      </c>
      <c r="H2" s="37">
        <v>2167.25</v>
      </c>
      <c r="I2" s="37">
        <v>375.2</v>
      </c>
      <c r="J2" s="37">
        <v>1119.5</v>
      </c>
      <c r="K2" s="37">
        <v>1418.5</v>
      </c>
      <c r="L2" s="37">
        <v>3277.75</v>
      </c>
      <c r="M2" s="37">
        <v>2113</v>
      </c>
      <c r="N2" s="37">
        <v>830</v>
      </c>
      <c r="O2" s="37">
        <v>2651.75</v>
      </c>
      <c r="P2" s="37">
        <v>847.6</v>
      </c>
      <c r="Q2" s="37"/>
      <c r="R2" s="37"/>
      <c r="S2" s="37"/>
      <c r="T2" s="37">
        <v>1264.25</v>
      </c>
      <c r="U2" s="37">
        <v>329742.25</v>
      </c>
    </row>
    <row r="3" spans="1:21" ht="27" customHeight="1">
      <c r="A3" s="16" t="s">
        <v>22</v>
      </c>
      <c r="B3" s="179"/>
      <c r="C3" s="179"/>
      <c r="D3" s="179"/>
      <c r="E3" s="37">
        <v>991</v>
      </c>
      <c r="F3" s="37">
        <v>515.25</v>
      </c>
      <c r="G3" s="37">
        <v>393.5</v>
      </c>
      <c r="H3" s="37">
        <v>1236.5</v>
      </c>
      <c r="I3" s="37">
        <v>1226.8</v>
      </c>
      <c r="J3" s="37">
        <v>1354.75</v>
      </c>
      <c r="K3" s="37">
        <v>1619.75</v>
      </c>
      <c r="L3" s="37">
        <v>1961.25</v>
      </c>
      <c r="M3" s="37">
        <v>2097.8571428571427</v>
      </c>
      <c r="N3" s="37">
        <v>1294</v>
      </c>
      <c r="O3" s="37">
        <v>3426.75</v>
      </c>
      <c r="P3" s="37">
        <v>849.2</v>
      </c>
      <c r="Q3" s="37"/>
      <c r="R3" s="37"/>
      <c r="S3" s="37"/>
      <c r="T3" s="37">
        <v>225408.5</v>
      </c>
      <c r="U3" s="37">
        <v>427443</v>
      </c>
    </row>
    <row r="4" spans="1:21" ht="27" customHeight="1">
      <c r="A4" s="16" t="s">
        <v>23</v>
      </c>
      <c r="B4" s="179"/>
      <c r="C4" s="179"/>
      <c r="D4" s="179"/>
      <c r="E4" s="37">
        <v>208</v>
      </c>
      <c r="F4" s="37">
        <v>599.75</v>
      </c>
      <c r="G4" s="37">
        <v>643.5</v>
      </c>
      <c r="H4" s="37">
        <v>401.75</v>
      </c>
      <c r="I4" s="37">
        <v>1681.2</v>
      </c>
      <c r="J4" s="37">
        <v>1347</v>
      </c>
      <c r="K4" s="37">
        <v>1677.75</v>
      </c>
      <c r="L4" s="37">
        <v>2497.5</v>
      </c>
      <c r="M4" s="37">
        <v>2045.8571428571429</v>
      </c>
      <c r="N4" s="37">
        <v>1655</v>
      </c>
      <c r="O4" s="37">
        <v>3278</v>
      </c>
      <c r="P4" s="37">
        <v>952.8</v>
      </c>
      <c r="Q4" s="37"/>
      <c r="R4" s="37"/>
      <c r="S4" s="37"/>
      <c r="T4" s="37">
        <v>867</v>
      </c>
      <c r="U4" s="37">
        <v>695586.75</v>
      </c>
    </row>
    <row r="5" spans="1:21" ht="27" customHeight="1">
      <c r="A5" s="16" t="s">
        <v>24</v>
      </c>
      <c r="B5" s="179"/>
      <c r="C5" s="179"/>
      <c r="D5" s="179"/>
      <c r="E5" s="37">
        <v>988</v>
      </c>
      <c r="F5" s="37">
        <v>670.5</v>
      </c>
      <c r="G5" s="37">
        <v>300</v>
      </c>
      <c r="H5" s="37">
        <v>1583.5</v>
      </c>
      <c r="I5" s="37">
        <v>1242.2</v>
      </c>
      <c r="J5" s="37">
        <v>866</v>
      </c>
      <c r="K5" s="37">
        <v>1623.75</v>
      </c>
      <c r="L5" s="37">
        <v>1312.5</v>
      </c>
      <c r="M5" s="37">
        <v>2097.4285714285716</v>
      </c>
      <c r="N5" s="37">
        <v>1354.4</v>
      </c>
      <c r="O5" s="37">
        <v>3262.75</v>
      </c>
      <c r="P5" s="37">
        <v>1173.5999999999999</v>
      </c>
      <c r="Q5" s="37"/>
      <c r="R5" s="37"/>
      <c r="S5" s="37"/>
      <c r="T5" s="37">
        <v>15516.75</v>
      </c>
      <c r="U5" s="37">
        <v>609105.25</v>
      </c>
    </row>
    <row r="6" spans="1:21" ht="27" customHeight="1">
      <c r="A6" s="16" t="s">
        <v>25</v>
      </c>
      <c r="B6" s="179"/>
      <c r="C6" s="179"/>
      <c r="D6" s="179"/>
      <c r="E6" s="37">
        <v>1093.5</v>
      </c>
      <c r="F6" s="37">
        <v>508.5</v>
      </c>
      <c r="G6" s="37">
        <v>285.75</v>
      </c>
      <c r="H6" s="37">
        <v>1622</v>
      </c>
      <c r="I6" s="37">
        <v>1121</v>
      </c>
      <c r="J6" s="37">
        <v>1440.75</v>
      </c>
      <c r="K6" s="37">
        <v>963</v>
      </c>
      <c r="L6" s="37">
        <v>744.25</v>
      </c>
      <c r="M6" s="37">
        <v>1810.7142857142858</v>
      </c>
      <c r="N6" s="37">
        <v>888.6</v>
      </c>
      <c r="O6" s="37">
        <v>2837</v>
      </c>
      <c r="P6" s="37">
        <v>787.6</v>
      </c>
      <c r="Q6" s="37"/>
      <c r="R6" s="37"/>
      <c r="S6" s="37"/>
      <c r="T6" s="37">
        <v>15533</v>
      </c>
      <c r="U6" s="37">
        <v>462814.5</v>
      </c>
    </row>
    <row r="7" spans="1:21" ht="27" customHeight="1">
      <c r="A7" s="16" t="s">
        <v>26</v>
      </c>
      <c r="B7" s="179"/>
      <c r="C7" s="179"/>
      <c r="D7" s="179"/>
      <c r="E7" s="37">
        <v>235.5</v>
      </c>
      <c r="F7" s="37">
        <v>631.5</v>
      </c>
      <c r="G7" s="37">
        <v>382.33333333333331</v>
      </c>
      <c r="H7" s="37">
        <v>914.5</v>
      </c>
      <c r="I7" s="37">
        <v>1194.8</v>
      </c>
      <c r="J7" s="37">
        <v>1016.5</v>
      </c>
      <c r="K7" s="37">
        <v>1781.25</v>
      </c>
      <c r="L7" s="37">
        <v>666.75</v>
      </c>
      <c r="M7" s="37">
        <v>1710.8571428571429</v>
      </c>
      <c r="N7" s="37">
        <v>745.8</v>
      </c>
      <c r="O7" s="37">
        <v>2787</v>
      </c>
      <c r="P7" s="37">
        <v>838.6</v>
      </c>
      <c r="Q7" s="37"/>
      <c r="R7" s="37"/>
      <c r="S7" s="37"/>
      <c r="T7" s="37">
        <v>15620</v>
      </c>
      <c r="U7" s="37">
        <v>657667</v>
      </c>
    </row>
    <row r="9" spans="1:21" ht="27" customHeight="1">
      <c r="B9" s="1">
        <v>5.2301597160023272</v>
      </c>
      <c r="C9" s="1">
        <v>5.6037238737177937</v>
      </c>
      <c r="D9" s="1">
        <v>5.2301597160023272</v>
      </c>
      <c r="E9" s="1">
        <v>15.571958018001183</v>
      </c>
      <c r="F9" s="1">
        <v>12.29365106684304</v>
      </c>
      <c r="G9" s="1">
        <v>15.571958018001183</v>
      </c>
      <c r="H9" s="1">
        <v>15.571958018001183</v>
      </c>
      <c r="I9" s="1">
        <v>6.4963613814282812</v>
      </c>
      <c r="J9" s="1">
        <v>6.4963613814282812</v>
      </c>
      <c r="K9" s="1">
        <v>20.740258096378394</v>
      </c>
      <c r="L9" s="1">
        <v>21.299103307750745</v>
      </c>
      <c r="M9" s="1">
        <v>7.5891727801669608</v>
      </c>
      <c r="N9" s="1">
        <v>7.2825395365238519</v>
      </c>
      <c r="O9" s="1">
        <v>6.8225896710591876</v>
      </c>
      <c r="P9" s="1">
        <v>5.2440218151307505</v>
      </c>
      <c r="S9" s="1">
        <v>17.933576188520266</v>
      </c>
      <c r="T9" s="1">
        <v>18.515427462180927</v>
      </c>
      <c r="U9" s="1">
        <v>18.515427462180927</v>
      </c>
    </row>
    <row r="10" spans="1:21" ht="27" customHeight="1">
      <c r="A10" s="203" t="s">
        <v>31</v>
      </c>
      <c r="B10" s="203" t="s">
        <v>111</v>
      </c>
      <c r="C10" s="203" t="s">
        <v>112</v>
      </c>
      <c r="D10" s="203" t="s">
        <v>113</v>
      </c>
      <c r="E10" s="210" t="s">
        <v>159</v>
      </c>
      <c r="F10" s="210" t="s">
        <v>153</v>
      </c>
      <c r="G10" s="210" t="s">
        <v>156</v>
      </c>
      <c r="H10" s="210" t="s">
        <v>160</v>
      </c>
      <c r="I10" s="210" t="s">
        <v>50</v>
      </c>
      <c r="J10" s="210" t="s">
        <v>51</v>
      </c>
      <c r="K10" s="210" t="s">
        <v>116</v>
      </c>
      <c r="L10" s="210" t="s">
        <v>43</v>
      </c>
      <c r="M10" s="210" t="s">
        <v>88</v>
      </c>
      <c r="N10" s="210" t="s">
        <v>52</v>
      </c>
      <c r="O10" s="210" t="s">
        <v>53</v>
      </c>
      <c r="P10" s="210" t="s">
        <v>163</v>
      </c>
      <c r="Q10" s="210" t="s">
        <v>118</v>
      </c>
      <c r="R10" s="210" t="s">
        <v>124</v>
      </c>
      <c r="S10" s="210" t="s">
        <v>127</v>
      </c>
      <c r="T10" s="210" t="s">
        <v>137</v>
      </c>
      <c r="U10" s="210" t="s">
        <v>134</v>
      </c>
    </row>
    <row r="11" spans="1:21" ht="27" customHeight="1">
      <c r="A11" s="16" t="s">
        <v>21</v>
      </c>
      <c r="B11" s="16"/>
      <c r="C11" s="16"/>
      <c r="D11" s="16"/>
      <c r="E11" s="16">
        <f>(E2/E9)</f>
        <v>110.647614</v>
      </c>
      <c r="F11" s="16">
        <f t="shared" ref="F11:U11" si="0">(F2/F9)</f>
        <v>58.180437699999999</v>
      </c>
      <c r="G11" s="16">
        <f t="shared" si="0"/>
        <v>25.446382500000002</v>
      </c>
      <c r="H11" s="16">
        <f t="shared" si="0"/>
        <v>139.17646049999999</v>
      </c>
      <c r="I11" s="16">
        <f t="shared" si="0"/>
        <v>57.755407676767675</v>
      </c>
      <c r="J11" s="16">
        <f t="shared" si="0"/>
        <v>172.32723585858585</v>
      </c>
      <c r="K11" s="16">
        <f t="shared" si="0"/>
        <v>68.393555827913957</v>
      </c>
      <c r="L11" s="16">
        <f t="shared" si="0"/>
        <v>153.89145508333334</v>
      </c>
      <c r="M11" s="16">
        <f t="shared" si="0"/>
        <v>278.4229666666667</v>
      </c>
      <c r="N11" s="16">
        <f t="shared" si="0"/>
        <v>113.97123157894737</v>
      </c>
      <c r="O11" s="16">
        <f t="shared" si="0"/>
        <v>388.67206264044944</v>
      </c>
      <c r="P11" s="16">
        <f t="shared" si="0"/>
        <v>161.63166933333335</v>
      </c>
      <c r="Q11" s="16"/>
      <c r="R11" s="16"/>
      <c r="S11" s="16"/>
      <c r="T11" s="16">
        <f t="shared" si="0"/>
        <v>68.280897245409008</v>
      </c>
      <c r="U11" s="16">
        <f t="shared" si="0"/>
        <v>17809.054134641068</v>
      </c>
    </row>
    <row r="12" spans="1:21" ht="27" customHeight="1">
      <c r="A12" s="16" t="s">
        <v>22</v>
      </c>
      <c r="B12" s="16"/>
      <c r="C12" s="16"/>
      <c r="D12" s="16"/>
      <c r="E12" s="16">
        <f>(E3/E9)</f>
        <v>63.640038000000004</v>
      </c>
      <c r="F12" s="16">
        <f t="shared" ref="F12:U12" si="1">(F3/F9)</f>
        <v>41.911877699999998</v>
      </c>
      <c r="G12" s="16">
        <f t="shared" si="1"/>
        <v>25.269783</v>
      </c>
      <c r="H12" s="16">
        <f t="shared" si="1"/>
        <v>79.405557000000002</v>
      </c>
      <c r="I12" s="16">
        <f t="shared" si="1"/>
        <v>188.84417414141413</v>
      </c>
      <c r="J12" s="16">
        <f t="shared" si="1"/>
        <v>208.53981489898987</v>
      </c>
      <c r="K12" s="16">
        <f t="shared" si="1"/>
        <v>78.096906628314144</v>
      </c>
      <c r="L12" s="16">
        <f t="shared" si="1"/>
        <v>92.081341249999994</v>
      </c>
      <c r="M12" s="16">
        <f t="shared" si="1"/>
        <v>276.42764285714287</v>
      </c>
      <c r="N12" s="16">
        <f t="shared" si="1"/>
        <v>177.68526947368423</v>
      </c>
      <c r="O12" s="16">
        <f t="shared" si="1"/>
        <v>502.26529297752813</v>
      </c>
      <c r="P12" s="16">
        <f t="shared" si="1"/>
        <v>161.9367786666667</v>
      </c>
      <c r="Q12" s="16"/>
      <c r="R12" s="16"/>
      <c r="S12" s="16"/>
      <c r="T12" s="16">
        <f t="shared" si="1"/>
        <v>12174.091063272119</v>
      </c>
      <c r="U12" s="16">
        <f t="shared" si="1"/>
        <v>23085.775409348913</v>
      </c>
    </row>
    <row r="13" spans="1:21" ht="27" customHeight="1">
      <c r="A13" s="16" t="s">
        <v>23</v>
      </c>
      <c r="B13" s="16"/>
      <c r="C13" s="16"/>
      <c r="D13" s="16"/>
      <c r="E13" s="16">
        <f>(E4/E9)</f>
        <v>13.357343999999999</v>
      </c>
      <c r="F13" s="16">
        <f t="shared" ref="F13:U13" si="2">(F4/F9)</f>
        <v>48.785344299999998</v>
      </c>
      <c r="G13" s="16">
        <f t="shared" si="2"/>
        <v>41.324283000000001</v>
      </c>
      <c r="H13" s="16">
        <f t="shared" si="2"/>
        <v>25.799581500000002</v>
      </c>
      <c r="I13" s="16">
        <f t="shared" si="2"/>
        <v>258.79102181818183</v>
      </c>
      <c r="J13" s="16">
        <f t="shared" si="2"/>
        <v>207.34683939393938</v>
      </c>
      <c r="K13" s="16">
        <f t="shared" si="2"/>
        <v>80.893400275137566</v>
      </c>
      <c r="L13" s="16">
        <f t="shared" si="2"/>
        <v>117.25845749999999</v>
      </c>
      <c r="M13" s="16">
        <f t="shared" si="2"/>
        <v>269.57577619047623</v>
      </c>
      <c r="N13" s="16">
        <f t="shared" si="2"/>
        <v>227.25588947368422</v>
      </c>
      <c r="O13" s="16">
        <f t="shared" si="2"/>
        <v>480.46272134831463</v>
      </c>
      <c r="P13" s="16">
        <f t="shared" si="2"/>
        <v>181.69260800000001</v>
      </c>
      <c r="Q13" s="16"/>
      <c r="R13" s="16"/>
      <c r="S13" s="16"/>
      <c r="T13" s="16">
        <f t="shared" si="2"/>
        <v>46.82581602671118</v>
      </c>
      <c r="U13" s="16">
        <f t="shared" si="2"/>
        <v>37567.955231969951</v>
      </c>
    </row>
    <row r="14" spans="1:21" ht="27" customHeight="1">
      <c r="A14" s="16" t="s">
        <v>24</v>
      </c>
      <c r="B14" s="16"/>
      <c r="C14" s="16"/>
      <c r="D14" s="16"/>
      <c r="E14" s="16">
        <f>(E5/E9)</f>
        <v>63.447384</v>
      </c>
      <c r="F14" s="16">
        <f t="shared" ref="F14:U14" si="3">(F5/F9)</f>
        <v>54.540347399999995</v>
      </c>
      <c r="G14" s="16">
        <f t="shared" si="3"/>
        <v>19.2654</v>
      </c>
      <c r="H14" s="16">
        <f t="shared" si="3"/>
        <v>101.68920300000001</v>
      </c>
      <c r="I14" s="16">
        <f t="shared" si="3"/>
        <v>191.21473191919191</v>
      </c>
      <c r="J14" s="16">
        <f t="shared" si="3"/>
        <v>133.30539191919192</v>
      </c>
      <c r="K14" s="16">
        <f t="shared" si="3"/>
        <v>78.289768259129559</v>
      </c>
      <c r="L14" s="16">
        <f t="shared" si="3"/>
        <v>61.6223125</v>
      </c>
      <c r="M14" s="16">
        <f t="shared" si="3"/>
        <v>276.37117142857147</v>
      </c>
      <c r="N14" s="16">
        <f t="shared" si="3"/>
        <v>185.97907957894739</v>
      </c>
      <c r="O14" s="16">
        <f t="shared" si="3"/>
        <v>478.22749971910116</v>
      </c>
      <c r="P14" s="16">
        <f t="shared" si="3"/>
        <v>223.797696</v>
      </c>
      <c r="Q14" s="16"/>
      <c r="R14" s="16"/>
      <c r="S14" s="16"/>
      <c r="T14" s="16">
        <f t="shared" si="3"/>
        <v>838.04438388981634</v>
      </c>
      <c r="U14" s="16">
        <f t="shared" si="3"/>
        <v>32897.174599081802</v>
      </c>
    </row>
    <row r="15" spans="1:21" ht="27" customHeight="1">
      <c r="A15" s="16" t="s">
        <v>25</v>
      </c>
      <c r="B15" s="16"/>
      <c r="C15" s="16"/>
      <c r="D15" s="16"/>
      <c r="E15" s="16">
        <f>(E6/E9)</f>
        <v>70.222383000000008</v>
      </c>
      <c r="F15" s="16">
        <f t="shared" ref="F15:U15" si="4">(F6/F9)</f>
        <v>41.362813799999998</v>
      </c>
      <c r="G15" s="16">
        <f t="shared" si="4"/>
        <v>18.350293499999999</v>
      </c>
      <c r="H15" s="16">
        <f t="shared" si="4"/>
        <v>104.161596</v>
      </c>
      <c r="I15" s="16">
        <f t="shared" si="4"/>
        <v>172.55813434343435</v>
      </c>
      <c r="J15" s="16">
        <f t="shared" si="4"/>
        <v>221.77799469696967</v>
      </c>
      <c r="K15" s="16">
        <f t="shared" si="4"/>
        <v>46.431437618809397</v>
      </c>
      <c r="L15" s="16">
        <f t="shared" si="4"/>
        <v>34.942785583333333</v>
      </c>
      <c r="M15" s="16">
        <f t="shared" si="4"/>
        <v>238.59178571428575</v>
      </c>
      <c r="N15" s="16">
        <f t="shared" si="4"/>
        <v>122.01787515789475</v>
      </c>
      <c r="O15" s="16">
        <f t="shared" si="4"/>
        <v>415.82450898876408</v>
      </c>
      <c r="P15" s="16">
        <f t="shared" si="4"/>
        <v>150.19006933333335</v>
      </c>
      <c r="Q15" s="16"/>
      <c r="R15" s="16"/>
      <c r="S15" s="16"/>
      <c r="T15" s="16">
        <f t="shared" si="4"/>
        <v>838.92203038397327</v>
      </c>
      <c r="U15" s="16">
        <f t="shared" si="4"/>
        <v>24996.155284307177</v>
      </c>
    </row>
    <row r="16" spans="1:21" ht="27" customHeight="1">
      <c r="A16" s="16" t="s">
        <v>26</v>
      </c>
      <c r="B16" s="16"/>
      <c r="C16" s="16"/>
      <c r="D16" s="16"/>
      <c r="E16" s="16">
        <f>(E7/E9)</f>
        <v>15.123339</v>
      </c>
      <c r="F16" s="16">
        <f t="shared" ref="F16:U16" si="5">(F7/F9)</f>
        <v>51.367978199999996</v>
      </c>
      <c r="G16" s="16">
        <f t="shared" si="5"/>
        <v>24.552682000000001</v>
      </c>
      <c r="H16" s="16">
        <f t="shared" si="5"/>
        <v>58.727361000000002</v>
      </c>
      <c r="I16" s="16">
        <f t="shared" si="5"/>
        <v>183.91833979797977</v>
      </c>
      <c r="J16" s="16">
        <f t="shared" si="5"/>
        <v>156.47220656565656</v>
      </c>
      <c r="K16" s="16">
        <f t="shared" si="5"/>
        <v>85.883694972486239</v>
      </c>
      <c r="L16" s="16">
        <f t="shared" si="5"/>
        <v>31.304134749999999</v>
      </c>
      <c r="M16" s="16">
        <f t="shared" si="5"/>
        <v>225.43394285714288</v>
      </c>
      <c r="N16" s="16">
        <f t="shared" si="5"/>
        <v>102.40933073684211</v>
      </c>
      <c r="O16" s="16">
        <f t="shared" si="5"/>
        <v>408.49591348314607</v>
      </c>
      <c r="P16" s="16">
        <f t="shared" si="5"/>
        <v>159.91542933333335</v>
      </c>
      <c r="Q16" s="16"/>
      <c r="R16" s="16"/>
      <c r="S16" s="16"/>
      <c r="T16" s="16">
        <f t="shared" si="5"/>
        <v>843.62081469115185</v>
      </c>
      <c r="U16" s="16">
        <f t="shared" si="5"/>
        <v>35519.94688447412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70" zoomScaleNormal="70" workbookViewId="0">
      <selection sqref="A1:U7"/>
    </sheetView>
  </sheetViews>
  <sheetFormatPr defaultColWidth="7.7109375" defaultRowHeight="51.75" customHeight="1"/>
  <cols>
    <col min="1" max="12" width="7.7109375" style="4"/>
    <col min="13" max="13" width="11.5703125" style="4" bestFit="1" customWidth="1"/>
    <col min="14" max="15" width="11.5703125" style="4" customWidth="1"/>
    <col min="16" max="16384" width="7.7109375" style="4"/>
  </cols>
  <sheetData>
    <row r="1" spans="1:21" ht="90" customHeight="1">
      <c r="A1" s="3"/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19.5" customHeight="1">
      <c r="A2" s="5" t="s">
        <v>21</v>
      </c>
      <c r="B2" s="7">
        <v>476.25</v>
      </c>
      <c r="C2" s="7">
        <v>473.75</v>
      </c>
      <c r="D2" s="13">
        <v>429.5</v>
      </c>
      <c r="E2" s="7">
        <v>474</v>
      </c>
      <c r="F2" s="7">
        <v>539</v>
      </c>
      <c r="G2" s="6">
        <v>548</v>
      </c>
      <c r="H2" s="6">
        <v>485.5</v>
      </c>
      <c r="I2" s="7">
        <v>423.4</v>
      </c>
      <c r="J2" s="7">
        <v>464.5</v>
      </c>
      <c r="K2" s="7">
        <v>567.5</v>
      </c>
      <c r="L2" s="7">
        <v>428.25</v>
      </c>
      <c r="M2" s="7">
        <v>453.42857142857144</v>
      </c>
      <c r="N2" s="7">
        <v>490.8</v>
      </c>
      <c r="O2" s="7">
        <v>473.75</v>
      </c>
      <c r="P2" s="6">
        <v>453.2</v>
      </c>
      <c r="Q2" s="6">
        <v>513.79999999999995</v>
      </c>
      <c r="R2" s="6">
        <v>453.6</v>
      </c>
      <c r="S2" s="6">
        <v>506</v>
      </c>
      <c r="T2" s="6">
        <v>521</v>
      </c>
      <c r="U2" s="6">
        <v>548.5</v>
      </c>
    </row>
    <row r="3" spans="1:21" ht="19.5" customHeight="1">
      <c r="A3" s="5" t="s">
        <v>22</v>
      </c>
      <c r="B3" s="7">
        <v>472.25</v>
      </c>
      <c r="C3" s="7">
        <v>548.25</v>
      </c>
      <c r="D3" s="13">
        <v>459.5</v>
      </c>
      <c r="E3" s="7">
        <v>436</v>
      </c>
      <c r="F3" s="7">
        <v>436.25</v>
      </c>
      <c r="G3" s="6">
        <v>541.75</v>
      </c>
      <c r="H3" s="6">
        <v>441.5</v>
      </c>
      <c r="I3" s="7">
        <v>522.79999999999995</v>
      </c>
      <c r="J3" s="7">
        <v>489.25</v>
      </c>
      <c r="K3" s="7">
        <v>538</v>
      </c>
      <c r="L3" s="7">
        <v>568.75</v>
      </c>
      <c r="M3" s="7">
        <v>561.14285714285711</v>
      </c>
      <c r="N3" s="7">
        <v>408.2</v>
      </c>
      <c r="O3" s="7">
        <v>570.25</v>
      </c>
      <c r="P3" s="6">
        <v>512.4</v>
      </c>
      <c r="Q3" s="6">
        <v>530.6</v>
      </c>
      <c r="R3" s="6">
        <v>437.6</v>
      </c>
      <c r="S3" s="6">
        <v>555.75</v>
      </c>
      <c r="T3" s="6">
        <v>600</v>
      </c>
      <c r="U3" s="6">
        <v>460</v>
      </c>
    </row>
    <row r="4" spans="1:21" ht="19.5" customHeight="1">
      <c r="A4" s="5" t="s">
        <v>23</v>
      </c>
      <c r="B4" s="7">
        <v>469.75</v>
      </c>
      <c r="C4" s="7">
        <v>382</v>
      </c>
      <c r="D4" s="13">
        <v>588.75</v>
      </c>
      <c r="E4" s="7">
        <v>444.5</v>
      </c>
      <c r="F4" s="7">
        <v>483.25</v>
      </c>
      <c r="G4" s="6">
        <v>450.75</v>
      </c>
      <c r="H4" s="6">
        <v>459.75</v>
      </c>
      <c r="I4" s="7">
        <v>563.4</v>
      </c>
      <c r="J4" s="7">
        <v>546.75</v>
      </c>
      <c r="K4" s="7">
        <v>527</v>
      </c>
      <c r="L4" s="7">
        <v>526.5</v>
      </c>
      <c r="M4" s="7">
        <v>506.28571428571428</v>
      </c>
      <c r="N4" s="7">
        <v>531.6</v>
      </c>
      <c r="O4" s="7">
        <v>503.5</v>
      </c>
      <c r="P4" s="6">
        <v>561.79999999999995</v>
      </c>
      <c r="Q4" s="6">
        <v>503</v>
      </c>
      <c r="R4" s="6">
        <v>536.20000000000005</v>
      </c>
      <c r="S4" s="6">
        <v>513.75</v>
      </c>
      <c r="T4" s="6">
        <v>476.75</v>
      </c>
      <c r="U4" s="6">
        <v>521.75</v>
      </c>
    </row>
    <row r="5" spans="1:21" ht="19.5" customHeight="1">
      <c r="A5" s="5" t="s">
        <v>24</v>
      </c>
      <c r="B5" s="7">
        <v>455</v>
      </c>
      <c r="C5" s="7">
        <v>489.75</v>
      </c>
      <c r="D5" s="13">
        <v>431</v>
      </c>
      <c r="E5" s="7">
        <v>514</v>
      </c>
      <c r="F5" s="7">
        <v>542.75</v>
      </c>
      <c r="G5" s="6">
        <v>593.66666666666663</v>
      </c>
      <c r="H5" s="6">
        <v>438.5</v>
      </c>
      <c r="I5" s="7">
        <v>489</v>
      </c>
      <c r="J5" s="7">
        <v>439.5</v>
      </c>
      <c r="K5" s="7">
        <v>567.25</v>
      </c>
      <c r="L5" s="7">
        <v>516</v>
      </c>
      <c r="M5" s="7">
        <v>534.85714285714289</v>
      </c>
      <c r="N5" s="7">
        <v>562.4</v>
      </c>
      <c r="O5" s="7">
        <v>496.25</v>
      </c>
      <c r="P5" s="6">
        <v>509.4</v>
      </c>
      <c r="Q5" s="6">
        <v>438</v>
      </c>
      <c r="R5" s="6">
        <v>543.79999999999995</v>
      </c>
      <c r="S5" s="6">
        <v>632</v>
      </c>
      <c r="T5" s="6">
        <v>541.25</v>
      </c>
      <c r="U5" s="6">
        <v>535.25</v>
      </c>
    </row>
    <row r="6" spans="1:21" ht="19.5" customHeight="1">
      <c r="A6" s="5" t="s">
        <v>25</v>
      </c>
      <c r="B6" s="7">
        <v>542</v>
      </c>
      <c r="C6" s="7">
        <v>509</v>
      </c>
      <c r="D6" s="13">
        <v>521.75</v>
      </c>
      <c r="E6" s="7">
        <v>504.5</v>
      </c>
      <c r="F6" s="7">
        <v>548.25</v>
      </c>
      <c r="G6" s="6">
        <v>415.25</v>
      </c>
      <c r="H6" s="6">
        <v>416.25</v>
      </c>
      <c r="I6" s="7">
        <v>523.6</v>
      </c>
      <c r="J6" s="7">
        <v>477.75</v>
      </c>
      <c r="K6" s="7">
        <v>530.25</v>
      </c>
      <c r="L6" s="7">
        <v>541.75</v>
      </c>
      <c r="M6" s="7">
        <v>506.57142857142856</v>
      </c>
      <c r="N6" s="7">
        <v>540.20000000000005</v>
      </c>
      <c r="O6" s="7">
        <v>494.25</v>
      </c>
      <c r="P6" s="6">
        <v>487.6</v>
      </c>
      <c r="Q6" s="6">
        <v>550.4</v>
      </c>
      <c r="R6" s="6">
        <v>493.8</v>
      </c>
      <c r="S6" s="6">
        <v>530</v>
      </c>
      <c r="T6" s="6">
        <v>445.75</v>
      </c>
      <c r="U6" s="6">
        <v>504</v>
      </c>
    </row>
    <row r="7" spans="1:21" ht="19.5" customHeight="1">
      <c r="A7" s="5" t="s">
        <v>26</v>
      </c>
      <c r="B7" s="7">
        <v>518.25</v>
      </c>
      <c r="C7" s="7">
        <v>579.5</v>
      </c>
      <c r="D7" s="13">
        <v>577.75</v>
      </c>
      <c r="E7" s="7">
        <v>528.5</v>
      </c>
      <c r="F7" s="7">
        <v>443.25</v>
      </c>
      <c r="G7" s="6">
        <v>521</v>
      </c>
      <c r="H7" s="6">
        <v>567</v>
      </c>
      <c r="I7" s="7">
        <v>516.6</v>
      </c>
      <c r="J7" s="7">
        <v>435.25</v>
      </c>
      <c r="K7" s="7">
        <v>410.5</v>
      </c>
      <c r="L7" s="7">
        <v>529.25</v>
      </c>
      <c r="M7" s="7">
        <v>483.57142857142856</v>
      </c>
      <c r="N7" s="7">
        <v>558.79999999999995</v>
      </c>
      <c r="O7" s="7">
        <v>488.25</v>
      </c>
      <c r="P7" s="6">
        <v>558.6</v>
      </c>
      <c r="Q7" s="6">
        <v>527.20000000000005</v>
      </c>
      <c r="R7" s="6">
        <v>449.4</v>
      </c>
      <c r="S7" s="6">
        <v>531</v>
      </c>
      <c r="T7" s="6">
        <v>533.5</v>
      </c>
      <c r="U7" s="6">
        <v>543.5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7"/>
  <sheetViews>
    <sheetView topLeftCell="B1" zoomScale="70" zoomScaleNormal="70" workbookViewId="0">
      <selection activeCell="B1" sqref="B1:V1"/>
    </sheetView>
  </sheetViews>
  <sheetFormatPr defaultColWidth="7.7109375" defaultRowHeight="15"/>
  <cols>
    <col min="3" max="4" width="7.7109375" style="2"/>
    <col min="6" max="8" width="7.7109375" style="2"/>
    <col min="10" max="10" width="7.7109375" style="2"/>
    <col min="13" max="13" width="11.5703125" bestFit="1" customWidth="1"/>
    <col min="14" max="15" width="11.5703125" style="2" customWidth="1"/>
    <col min="18" max="20" width="7.7109375" style="2"/>
  </cols>
  <sheetData>
    <row r="1" spans="1:22" ht="120">
      <c r="A1" s="3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Mobile!I10</f>
        <v>Dhiraagu Data 200  (1Mbps)-Male,MV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  <c r="V1" s="215"/>
    </row>
    <row r="2" spans="1:22">
      <c r="A2" s="5" t="s">
        <v>21</v>
      </c>
      <c r="B2" s="7">
        <v>255</v>
      </c>
      <c r="C2" s="7">
        <v>271.25</v>
      </c>
      <c r="D2" s="13">
        <v>269.25</v>
      </c>
      <c r="E2" s="7">
        <v>289.5</v>
      </c>
      <c r="F2" s="7">
        <v>278</v>
      </c>
      <c r="G2" s="6">
        <v>273.5</v>
      </c>
      <c r="H2" s="6">
        <v>282</v>
      </c>
      <c r="I2" s="7">
        <v>272</v>
      </c>
      <c r="J2" s="7">
        <v>245</v>
      </c>
      <c r="K2" s="7">
        <v>249.75</v>
      </c>
      <c r="L2" s="7">
        <v>272.5</v>
      </c>
      <c r="M2" s="7">
        <v>277</v>
      </c>
      <c r="N2" s="7">
        <v>279.2</v>
      </c>
      <c r="O2" s="7">
        <v>243.75</v>
      </c>
      <c r="P2" s="6">
        <v>259.39999999999998</v>
      </c>
      <c r="Q2" s="6">
        <v>228.6</v>
      </c>
      <c r="R2" s="6">
        <v>291.8</v>
      </c>
      <c r="S2" s="6">
        <v>188.5</v>
      </c>
      <c r="T2" s="6">
        <v>262.25</v>
      </c>
      <c r="U2" s="6">
        <v>259.75</v>
      </c>
    </row>
    <row r="3" spans="1:22">
      <c r="A3" s="5" t="s">
        <v>22</v>
      </c>
      <c r="B3" s="7">
        <v>281.25</v>
      </c>
      <c r="C3" s="7">
        <v>252.75</v>
      </c>
      <c r="D3" s="13">
        <v>281</v>
      </c>
      <c r="E3" s="7">
        <v>313.5</v>
      </c>
      <c r="F3" s="7">
        <v>281.25</v>
      </c>
      <c r="G3" s="6">
        <v>262.25</v>
      </c>
      <c r="H3" s="6">
        <v>286.25</v>
      </c>
      <c r="I3" s="7">
        <v>291.8</v>
      </c>
      <c r="J3" s="7">
        <v>277.75</v>
      </c>
      <c r="K3" s="7">
        <v>226</v>
      </c>
      <c r="L3" s="7">
        <v>291</v>
      </c>
      <c r="M3" s="7">
        <v>277.28571428571428</v>
      </c>
      <c r="N3" s="7">
        <v>263.8</v>
      </c>
      <c r="O3" s="7">
        <v>238.75</v>
      </c>
      <c r="P3" s="6">
        <v>266.60000000000002</v>
      </c>
      <c r="Q3" s="6">
        <v>248.2</v>
      </c>
      <c r="R3" s="6">
        <v>264.8</v>
      </c>
      <c r="S3" s="6">
        <v>289.75</v>
      </c>
      <c r="T3" s="6">
        <v>235.5</v>
      </c>
      <c r="U3" s="6">
        <v>274</v>
      </c>
    </row>
    <row r="4" spans="1:22">
      <c r="A4" s="5" t="s">
        <v>23</v>
      </c>
      <c r="B4" s="7">
        <v>259.25</v>
      </c>
      <c r="C4" s="7">
        <v>250.25</v>
      </c>
      <c r="D4" s="13">
        <v>327</v>
      </c>
      <c r="E4" s="7">
        <v>331</v>
      </c>
      <c r="F4" s="7">
        <v>329.5</v>
      </c>
      <c r="G4" s="6">
        <v>268.5</v>
      </c>
      <c r="H4" s="6">
        <v>299.5</v>
      </c>
      <c r="I4" s="7">
        <v>260.39999999999998</v>
      </c>
      <c r="J4" s="7">
        <v>253</v>
      </c>
      <c r="K4" s="7">
        <v>240</v>
      </c>
      <c r="L4" s="7">
        <v>266.25</v>
      </c>
      <c r="M4" s="7">
        <v>277.14285714285717</v>
      </c>
      <c r="N4" s="7">
        <v>257.8</v>
      </c>
      <c r="O4" s="7">
        <v>246.75</v>
      </c>
      <c r="P4" s="6">
        <v>286</v>
      </c>
      <c r="Q4" s="6">
        <v>279.39999999999998</v>
      </c>
      <c r="R4" s="6">
        <v>279.39999999999998</v>
      </c>
      <c r="S4" s="6">
        <v>227.5</v>
      </c>
      <c r="T4" s="6">
        <v>327.75</v>
      </c>
      <c r="U4" s="6">
        <v>292</v>
      </c>
    </row>
    <row r="5" spans="1:22">
      <c r="A5" s="5" t="s">
        <v>24</v>
      </c>
      <c r="B5" s="7">
        <v>286.5</v>
      </c>
      <c r="C5" s="7">
        <v>256.25</v>
      </c>
      <c r="D5" s="13">
        <v>281.75</v>
      </c>
      <c r="E5" s="7">
        <v>294</v>
      </c>
      <c r="F5" s="7">
        <v>244.75</v>
      </c>
      <c r="G5" s="6">
        <v>261.33333333333331</v>
      </c>
      <c r="H5" s="6">
        <v>246.5</v>
      </c>
      <c r="I5" s="7">
        <v>267.39999999999998</v>
      </c>
      <c r="J5" s="7">
        <v>294.25</v>
      </c>
      <c r="K5" s="7">
        <v>240</v>
      </c>
      <c r="L5" s="7">
        <v>287.25</v>
      </c>
      <c r="M5" s="7">
        <v>249</v>
      </c>
      <c r="N5" s="7">
        <v>259.8</v>
      </c>
      <c r="O5" s="7">
        <v>279.5</v>
      </c>
      <c r="P5" s="6">
        <v>240.6</v>
      </c>
      <c r="Q5" s="6">
        <v>269.2</v>
      </c>
      <c r="R5" s="6">
        <v>265</v>
      </c>
      <c r="S5" s="6">
        <v>235.75</v>
      </c>
      <c r="T5" s="6">
        <v>287.25</v>
      </c>
      <c r="U5" s="6">
        <v>277.75</v>
      </c>
    </row>
    <row r="6" spans="1:22">
      <c r="A6" s="5" t="s">
        <v>25</v>
      </c>
      <c r="B6" s="7">
        <v>263.75</v>
      </c>
      <c r="C6" s="7">
        <v>247.25</v>
      </c>
      <c r="D6" s="13">
        <v>277.5</v>
      </c>
      <c r="E6" s="7">
        <v>281</v>
      </c>
      <c r="F6" s="7">
        <v>268.75</v>
      </c>
      <c r="G6" s="6">
        <v>280.5</v>
      </c>
      <c r="H6" s="6">
        <v>263</v>
      </c>
      <c r="I6" s="7">
        <v>283.2</v>
      </c>
      <c r="J6" s="7">
        <v>269.25</v>
      </c>
      <c r="K6" s="7">
        <v>258.75</v>
      </c>
      <c r="L6" s="7">
        <v>272</v>
      </c>
      <c r="M6" s="7">
        <v>224.14285714285714</v>
      </c>
      <c r="N6" s="7">
        <v>262.60000000000002</v>
      </c>
      <c r="O6" s="7">
        <v>197</v>
      </c>
      <c r="P6" s="6">
        <v>268.39999999999998</v>
      </c>
      <c r="Q6" s="6">
        <v>301.8</v>
      </c>
      <c r="R6" s="6">
        <v>316.60000000000002</v>
      </c>
      <c r="S6" s="6">
        <v>301.75</v>
      </c>
      <c r="T6" s="6">
        <v>281.5</v>
      </c>
      <c r="U6" s="6">
        <v>257.5</v>
      </c>
    </row>
    <row r="7" spans="1:22">
      <c r="A7" s="10" t="s">
        <v>26</v>
      </c>
      <c r="B7" s="11">
        <v>307.25</v>
      </c>
      <c r="C7" s="7">
        <v>276.5</v>
      </c>
      <c r="D7" s="13">
        <v>257.75</v>
      </c>
      <c r="E7" s="7">
        <v>243</v>
      </c>
      <c r="F7" s="7">
        <v>292</v>
      </c>
      <c r="G7" s="6">
        <v>235.66666666666666</v>
      </c>
      <c r="H7" s="6">
        <v>256.5</v>
      </c>
      <c r="I7" s="7">
        <v>300.60000000000002</v>
      </c>
      <c r="J7" s="7">
        <v>299</v>
      </c>
      <c r="K7" s="7">
        <v>258</v>
      </c>
      <c r="L7" s="7">
        <v>299.25</v>
      </c>
      <c r="M7" s="7">
        <v>286.57142857142856</v>
      </c>
      <c r="N7" s="7">
        <v>239.8</v>
      </c>
      <c r="O7" s="7">
        <v>283.75</v>
      </c>
      <c r="P7" s="6">
        <v>237.6</v>
      </c>
      <c r="Q7" s="6">
        <v>306</v>
      </c>
      <c r="R7" s="6">
        <v>292.2</v>
      </c>
      <c r="S7" s="6">
        <v>272</v>
      </c>
      <c r="T7" s="6">
        <v>285.75</v>
      </c>
      <c r="U7" s="6">
        <v>242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selection activeCell="G23" sqref="G23"/>
    </sheetView>
  </sheetViews>
  <sheetFormatPr defaultColWidth="17.140625" defaultRowHeight="15"/>
  <cols>
    <col min="1" max="6" width="17.140625" style="8"/>
    <col min="7" max="7" width="31.140625" style="8" customWidth="1"/>
    <col min="8" max="8" width="22" style="8" customWidth="1"/>
    <col min="9" max="16384" width="17.140625" style="8"/>
  </cols>
  <sheetData>
    <row r="1" spans="1:12">
      <c r="A1" s="24" t="s">
        <v>11</v>
      </c>
      <c r="B1" s="25" t="s">
        <v>12</v>
      </c>
      <c r="C1" s="26" t="s">
        <v>29</v>
      </c>
      <c r="D1" s="26" t="s">
        <v>62</v>
      </c>
      <c r="E1" s="25" t="s">
        <v>14</v>
      </c>
      <c r="F1" s="25" t="s">
        <v>20</v>
      </c>
      <c r="G1" s="25" t="s">
        <v>15</v>
      </c>
      <c r="H1" s="25" t="s">
        <v>16</v>
      </c>
      <c r="I1" s="25" t="s">
        <v>17</v>
      </c>
      <c r="J1" s="27" t="s">
        <v>61</v>
      </c>
      <c r="K1" s="28" t="s">
        <v>76</v>
      </c>
      <c r="L1" s="25" t="s">
        <v>151</v>
      </c>
    </row>
    <row r="2" spans="1:12" ht="18.75" customHeight="1">
      <c r="A2" s="22" t="s">
        <v>9</v>
      </c>
      <c r="B2" s="134" t="s">
        <v>2</v>
      </c>
      <c r="C2" s="134" t="s">
        <v>54</v>
      </c>
      <c r="D2" s="134" t="s">
        <v>103</v>
      </c>
      <c r="E2" s="134">
        <v>512</v>
      </c>
      <c r="F2" s="134">
        <v>76.479500000000002</v>
      </c>
      <c r="G2" s="134">
        <v>400</v>
      </c>
      <c r="H2" s="134">
        <f>G2/F2</f>
        <v>5.2301597160023272</v>
      </c>
      <c r="I2" s="134" t="s">
        <v>111</v>
      </c>
      <c r="J2" s="135" t="s">
        <v>63</v>
      </c>
      <c r="K2" s="136"/>
      <c r="L2" s="137"/>
    </row>
    <row r="3" spans="1:12" ht="18.75" customHeight="1">
      <c r="A3" s="22"/>
      <c r="B3" s="97" t="s">
        <v>2</v>
      </c>
      <c r="C3" s="98" t="s">
        <v>65</v>
      </c>
      <c r="D3" s="98" t="s">
        <v>103</v>
      </c>
      <c r="E3" s="97">
        <v>1024</v>
      </c>
      <c r="F3" s="97">
        <v>76.479500000000002</v>
      </c>
      <c r="G3" s="97">
        <v>428.57</v>
      </c>
      <c r="H3" s="98">
        <f>G3/F3</f>
        <v>5.6037238737177937</v>
      </c>
      <c r="I3" s="98" t="s">
        <v>112</v>
      </c>
      <c r="J3" s="100" t="s">
        <v>64</v>
      </c>
      <c r="K3" s="99"/>
      <c r="L3" s="111"/>
    </row>
    <row r="4" spans="1:12" ht="18.75" customHeight="1">
      <c r="A4" s="22"/>
      <c r="B4" s="85" t="s">
        <v>2</v>
      </c>
      <c r="C4" s="86" t="s">
        <v>68</v>
      </c>
      <c r="D4" s="86" t="s">
        <v>103</v>
      </c>
      <c r="E4" s="85">
        <v>512</v>
      </c>
      <c r="F4" s="85">
        <v>76.479500000000002</v>
      </c>
      <c r="G4" s="85">
        <v>400</v>
      </c>
      <c r="H4" s="85">
        <f>G4/F4</f>
        <v>5.2301597160023272</v>
      </c>
      <c r="I4" s="86" t="s">
        <v>113</v>
      </c>
      <c r="J4" s="87" t="s">
        <v>70</v>
      </c>
      <c r="K4" s="88"/>
      <c r="L4" s="113"/>
    </row>
    <row r="5" spans="1:12" ht="18.75" customHeight="1">
      <c r="A5" s="22"/>
      <c r="B5" s="93" t="s">
        <v>0</v>
      </c>
      <c r="C5" s="101" t="s">
        <v>157</v>
      </c>
      <c r="D5" s="101" t="s">
        <v>92</v>
      </c>
      <c r="E5" s="93">
        <f>4*1024</f>
        <v>4096</v>
      </c>
      <c r="F5" s="93">
        <v>61.007100000000001</v>
      </c>
      <c r="G5" s="93">
        <v>950</v>
      </c>
      <c r="H5" s="93">
        <f>Table3[[#This Row],[Package Value in Local Currency]]/Table3[[#This Row],[Exchange Rate]]</f>
        <v>15.571958018001183</v>
      </c>
      <c r="I5" s="94" t="s">
        <v>159</v>
      </c>
      <c r="J5" s="101"/>
      <c r="K5" s="95" t="s">
        <v>143</v>
      </c>
      <c r="L5" s="102" t="s">
        <v>155</v>
      </c>
    </row>
    <row r="6" spans="1:12" ht="18.75" customHeight="1">
      <c r="A6" s="22"/>
      <c r="B6" s="77" t="s">
        <v>0</v>
      </c>
      <c r="C6" s="78" t="s">
        <v>36</v>
      </c>
      <c r="D6" s="78" t="s">
        <v>94</v>
      </c>
      <c r="E6" s="104">
        <f>3.1*1024</f>
        <v>3174.4</v>
      </c>
      <c r="F6" s="77">
        <v>61.007100000000001</v>
      </c>
      <c r="G6" s="77">
        <v>750</v>
      </c>
      <c r="H6" s="77">
        <f>G6/F6</f>
        <v>12.29365106684304</v>
      </c>
      <c r="I6" s="78" t="s">
        <v>153</v>
      </c>
      <c r="J6" s="79" t="s">
        <v>75</v>
      </c>
      <c r="K6" s="80"/>
      <c r="L6" s="105"/>
    </row>
    <row r="7" spans="1:12" ht="18.75" customHeight="1">
      <c r="A7" s="22"/>
      <c r="B7" s="106" t="s">
        <v>0</v>
      </c>
      <c r="C7" s="106" t="s">
        <v>154</v>
      </c>
      <c r="D7" s="106" t="s">
        <v>95</v>
      </c>
      <c r="E7" s="106">
        <f>4*1024</f>
        <v>4096</v>
      </c>
      <c r="F7" s="106">
        <v>61.007100000000001</v>
      </c>
      <c r="G7" s="106">
        <v>950</v>
      </c>
      <c r="H7" s="106">
        <f>Table3[[#This Row],[Package Value in Local Currency]]/Table3[[#This Row],[Exchange Rate]]</f>
        <v>15.571958018001183</v>
      </c>
      <c r="I7" s="106" t="s">
        <v>156</v>
      </c>
      <c r="J7" s="107"/>
      <c r="K7" s="108"/>
      <c r="L7" s="109" t="s">
        <v>155</v>
      </c>
    </row>
    <row r="8" spans="1:12" s="45" customFormat="1" ht="18.75" customHeight="1">
      <c r="A8" s="22"/>
      <c r="B8" s="62" t="s">
        <v>0</v>
      </c>
      <c r="C8" s="63" t="s">
        <v>158</v>
      </c>
      <c r="D8" s="63" t="s">
        <v>92</v>
      </c>
      <c r="E8" s="62">
        <f>4*1024</f>
        <v>4096</v>
      </c>
      <c r="F8" s="62">
        <v>61.007100000000001</v>
      </c>
      <c r="G8" s="62">
        <v>950</v>
      </c>
      <c r="H8" s="62">
        <f>Table3[[#This Row],[Package Value in Local Currency]]/Table3[[#This Row],[Exchange Rate]]</f>
        <v>15.571958018001183</v>
      </c>
      <c r="I8" s="63" t="s">
        <v>160</v>
      </c>
      <c r="J8" s="64"/>
      <c r="K8" s="65" t="s">
        <v>146</v>
      </c>
      <c r="L8" s="112"/>
    </row>
    <row r="9" spans="1:12" ht="18.75" customHeight="1">
      <c r="A9" s="22"/>
      <c r="B9" s="116" t="s">
        <v>4</v>
      </c>
      <c r="C9" s="116" t="s">
        <v>79</v>
      </c>
      <c r="D9" s="116" t="s">
        <v>105</v>
      </c>
      <c r="E9" s="116">
        <v>7168</v>
      </c>
      <c r="F9" s="116">
        <v>15.2393</v>
      </c>
      <c r="G9" s="116">
        <v>99</v>
      </c>
      <c r="H9" s="116">
        <f t="shared" ref="H9:H21" si="0">G9/F9</f>
        <v>6.4963613814282812</v>
      </c>
      <c r="I9" s="116" t="s">
        <v>50</v>
      </c>
      <c r="J9" s="117" t="s">
        <v>77</v>
      </c>
      <c r="K9" s="118"/>
      <c r="L9" s="119"/>
    </row>
    <row r="10" spans="1:12" ht="18.75" customHeight="1">
      <c r="A10" s="22"/>
      <c r="B10" s="81" t="s">
        <v>4</v>
      </c>
      <c r="C10" s="82" t="s">
        <v>33</v>
      </c>
      <c r="D10" s="82" t="s">
        <v>105</v>
      </c>
      <c r="E10" s="114">
        <v>1024</v>
      </c>
      <c r="F10" s="81">
        <v>15.2393</v>
      </c>
      <c r="G10" s="81">
        <v>99</v>
      </c>
      <c r="H10" s="82">
        <f t="shared" si="0"/>
        <v>6.4963613814282812</v>
      </c>
      <c r="I10" s="82" t="s">
        <v>51</v>
      </c>
      <c r="J10" s="83" t="s">
        <v>78</v>
      </c>
      <c r="K10" s="84"/>
      <c r="L10" s="115"/>
    </row>
    <row r="11" spans="1:12" ht="15.75" customHeight="1">
      <c r="A11" s="22"/>
      <c r="B11" s="181" t="s">
        <v>3</v>
      </c>
      <c r="C11" s="181" t="s">
        <v>83</v>
      </c>
      <c r="D11" s="181" t="s">
        <v>106</v>
      </c>
      <c r="E11" s="181">
        <v>7372.8</v>
      </c>
      <c r="F11" s="181">
        <v>96.382599999999996</v>
      </c>
      <c r="G11" s="181">
        <v>1999</v>
      </c>
      <c r="H11" s="181">
        <f t="shared" si="0"/>
        <v>20.740258096378394</v>
      </c>
      <c r="I11" s="181" t="s">
        <v>116</v>
      </c>
      <c r="J11" s="182" t="s">
        <v>85</v>
      </c>
      <c r="K11" s="183" t="s">
        <v>86</v>
      </c>
      <c r="L11" s="202"/>
    </row>
    <row r="12" spans="1:12" ht="18.75" customHeight="1">
      <c r="A12" s="22"/>
      <c r="B12" s="138" t="s">
        <v>1</v>
      </c>
      <c r="C12" s="139" t="s">
        <v>32</v>
      </c>
      <c r="D12" s="139" t="s">
        <v>104</v>
      </c>
      <c r="E12" s="138">
        <v>9523.2000000000007</v>
      </c>
      <c r="F12" s="138">
        <v>98.595699999999994</v>
      </c>
      <c r="G12" s="138">
        <v>2100</v>
      </c>
      <c r="H12" s="138">
        <f t="shared" si="0"/>
        <v>21.299103307750745</v>
      </c>
      <c r="I12" s="139" t="s">
        <v>43</v>
      </c>
      <c r="J12" s="140" t="s">
        <v>87</v>
      </c>
      <c r="K12" s="141"/>
      <c r="L12" s="142"/>
    </row>
    <row r="13" spans="1:12" ht="14.25" customHeight="1">
      <c r="A13" s="22"/>
      <c r="B13" s="143" t="s">
        <v>5</v>
      </c>
      <c r="C13" s="143" t="s">
        <v>39</v>
      </c>
      <c r="D13" s="143" t="s">
        <v>99</v>
      </c>
      <c r="E13" s="143">
        <v>2211.84</v>
      </c>
      <c r="F13" s="143">
        <v>130.44900000000001</v>
      </c>
      <c r="G13" s="143">
        <v>990</v>
      </c>
      <c r="H13" s="143">
        <f t="shared" si="0"/>
        <v>7.5891727801669608</v>
      </c>
      <c r="I13" s="143" t="s">
        <v>88</v>
      </c>
      <c r="J13" s="144" t="s">
        <v>89</v>
      </c>
      <c r="K13" s="145"/>
      <c r="L13" s="146"/>
    </row>
    <row r="14" spans="1:12" ht="14.25" customHeight="1">
      <c r="A14" s="22"/>
      <c r="B14" s="126" t="s">
        <v>5</v>
      </c>
      <c r="C14" s="127" t="s">
        <v>40</v>
      </c>
      <c r="D14" s="127" t="s">
        <v>99</v>
      </c>
      <c r="E14" s="126">
        <v>7372.8</v>
      </c>
      <c r="F14" s="126">
        <v>130.44900000000001</v>
      </c>
      <c r="G14" s="126">
        <v>950</v>
      </c>
      <c r="H14" s="126">
        <f t="shared" si="0"/>
        <v>7.2825395365238519</v>
      </c>
      <c r="I14" s="127" t="s">
        <v>52</v>
      </c>
      <c r="J14" s="147" t="s">
        <v>90</v>
      </c>
      <c r="K14" s="128"/>
      <c r="L14" s="129"/>
    </row>
    <row r="15" spans="1:12" ht="14.25" customHeight="1">
      <c r="A15" s="22"/>
      <c r="B15" s="173" t="s">
        <v>5</v>
      </c>
      <c r="C15" s="173" t="s">
        <v>41</v>
      </c>
      <c r="D15" s="173" t="s">
        <v>99</v>
      </c>
      <c r="E15" s="174">
        <v>3686.4</v>
      </c>
      <c r="F15" s="174">
        <v>130.44900000000001</v>
      </c>
      <c r="G15" s="174">
        <v>890</v>
      </c>
      <c r="H15" s="174">
        <f t="shared" si="0"/>
        <v>6.8225896710591876</v>
      </c>
      <c r="I15" s="173" t="s">
        <v>53</v>
      </c>
      <c r="J15" s="175" t="s">
        <v>91</v>
      </c>
      <c r="K15" s="172"/>
      <c r="L15" s="176"/>
    </row>
    <row r="16" spans="1:12" ht="14.25" customHeight="1">
      <c r="A16" s="22" t="s">
        <v>10</v>
      </c>
      <c r="B16" s="149" t="s">
        <v>7</v>
      </c>
      <c r="C16" s="149" t="s">
        <v>148</v>
      </c>
      <c r="D16" s="149" t="s">
        <v>108</v>
      </c>
      <c r="E16" s="149">
        <f>3.6*1024</f>
        <v>3686.4</v>
      </c>
      <c r="F16" s="192">
        <v>11441.6</v>
      </c>
      <c r="G16" s="193">
        <v>60000</v>
      </c>
      <c r="H16" s="149">
        <f>Table3[[#This Row],[Package Value in Local Currency]]/Table3[[#This Row],[Exchange Rate]]</f>
        <v>5.2440218151307505</v>
      </c>
      <c r="I16" s="149" t="s">
        <v>163</v>
      </c>
      <c r="J16" s="150" t="s">
        <v>130</v>
      </c>
      <c r="K16" s="151" t="s">
        <v>149</v>
      </c>
      <c r="L16" s="152"/>
    </row>
    <row r="17" spans="1:12" ht="15.75" customHeight="1">
      <c r="A17" s="22"/>
      <c r="B17" s="197" t="s">
        <v>6</v>
      </c>
      <c r="C17" s="197" t="s">
        <v>119</v>
      </c>
      <c r="D17" s="197" t="s">
        <v>107</v>
      </c>
      <c r="E17" s="198">
        <f>7.2*1024</f>
        <v>7372.8</v>
      </c>
      <c r="F17" s="197">
        <v>44.5533</v>
      </c>
      <c r="G17" s="197"/>
      <c r="H17" s="197"/>
      <c r="I17" s="197" t="s">
        <v>118</v>
      </c>
      <c r="J17" s="199" t="s">
        <v>117</v>
      </c>
      <c r="K17" s="200" t="s">
        <v>144</v>
      </c>
      <c r="L17" s="201"/>
    </row>
    <row r="18" spans="1:12" ht="15.75" customHeight="1">
      <c r="A18" s="42"/>
      <c r="B18" s="74" t="s">
        <v>6</v>
      </c>
      <c r="C18" s="75" t="s">
        <v>171</v>
      </c>
      <c r="D18" s="75" t="s">
        <v>107</v>
      </c>
      <c r="E18" s="75">
        <f>3.6*1024</f>
        <v>3686.4</v>
      </c>
      <c r="F18" s="74">
        <v>44.5533</v>
      </c>
      <c r="G18" s="148"/>
      <c r="H18" s="74"/>
      <c r="I18" s="75" t="s">
        <v>172</v>
      </c>
      <c r="J18" s="218" t="s">
        <v>173</v>
      </c>
      <c r="K18" s="76" t="s">
        <v>145</v>
      </c>
      <c r="L18" s="103"/>
    </row>
    <row r="19" spans="1:12" ht="15.75" customHeight="1">
      <c r="A19" s="22"/>
      <c r="B19" s="89" t="s">
        <v>6</v>
      </c>
      <c r="C19" s="90" t="s">
        <v>125</v>
      </c>
      <c r="D19" s="90" t="s">
        <v>107</v>
      </c>
      <c r="E19" s="130">
        <f>3.6*1024</f>
        <v>3686.4</v>
      </c>
      <c r="F19" s="89">
        <v>44.5533</v>
      </c>
      <c r="G19" s="131">
        <v>799</v>
      </c>
      <c r="H19" s="89">
        <f t="shared" si="0"/>
        <v>17.933576188520266</v>
      </c>
      <c r="I19" s="90" t="s">
        <v>127</v>
      </c>
      <c r="J19" s="91" t="s">
        <v>126</v>
      </c>
      <c r="K19" s="92"/>
      <c r="L19" s="110"/>
    </row>
    <row r="20" spans="1:12" ht="15.75" customHeight="1">
      <c r="A20" s="42"/>
      <c r="B20" s="153" t="s">
        <v>8</v>
      </c>
      <c r="C20" s="121" t="s">
        <v>136</v>
      </c>
      <c r="D20" s="154" t="s">
        <v>110</v>
      </c>
      <c r="E20" s="155">
        <f>42*1024</f>
        <v>43008</v>
      </c>
      <c r="F20" s="133">
        <v>32.351399999999998</v>
      </c>
      <c r="G20" s="156" t="s">
        <v>133</v>
      </c>
      <c r="H20" s="120">
        <f>Table3[[#This Row],[Package Value in Local Currency]]/Table3[[#This Row],[Exchange Rate]]</f>
        <v>18.515427462180927</v>
      </c>
      <c r="I20" s="121" t="s">
        <v>137</v>
      </c>
      <c r="J20" s="122" t="s">
        <v>138</v>
      </c>
      <c r="K20" s="123" t="s">
        <v>139</v>
      </c>
      <c r="L20" s="124" t="s">
        <v>152</v>
      </c>
    </row>
    <row r="21" spans="1:12" ht="12.75" customHeight="1">
      <c r="A21" s="30"/>
      <c r="B21" s="132" t="s">
        <v>8</v>
      </c>
      <c r="C21" s="157" t="s">
        <v>132</v>
      </c>
      <c r="D21" s="157" t="s">
        <v>110</v>
      </c>
      <c r="E21" s="132"/>
      <c r="F21" s="132">
        <v>32.351399999999998</v>
      </c>
      <c r="G21" s="158" t="s">
        <v>133</v>
      </c>
      <c r="H21" s="96">
        <f t="shared" si="0"/>
        <v>18.515427462180927</v>
      </c>
      <c r="I21" s="157" t="s">
        <v>134</v>
      </c>
      <c r="J21" s="159" t="s">
        <v>135</v>
      </c>
      <c r="K21" s="160" t="s">
        <v>150</v>
      </c>
      <c r="L21" s="125"/>
    </row>
    <row r="23" spans="1:12" ht="45">
      <c r="A23" s="8" t="s">
        <v>55</v>
      </c>
    </row>
    <row r="24" spans="1:12" ht="45">
      <c r="A24" s="18" t="s">
        <v>57</v>
      </c>
      <c r="B24" s="18" t="s">
        <v>58</v>
      </c>
      <c r="C24" s="18" t="s">
        <v>60</v>
      </c>
      <c r="D24" s="20"/>
    </row>
    <row r="25" spans="1:12" ht="90">
      <c r="A25" s="9" t="s">
        <v>56</v>
      </c>
      <c r="B25" s="9" t="s">
        <v>59</v>
      </c>
      <c r="C25" s="9" t="s">
        <v>72</v>
      </c>
      <c r="D25" s="19"/>
    </row>
    <row r="26" spans="1:12" ht="75">
      <c r="A26" s="9" t="s">
        <v>67</v>
      </c>
      <c r="B26" s="9" t="s">
        <v>66</v>
      </c>
      <c r="C26" s="9" t="s">
        <v>73</v>
      </c>
      <c r="D26" s="19"/>
    </row>
    <row r="27" spans="1:12" ht="90">
      <c r="A27" s="9" t="s">
        <v>69</v>
      </c>
      <c r="B27" s="9" t="s">
        <v>71</v>
      </c>
      <c r="C27" s="9" t="s">
        <v>74</v>
      </c>
      <c r="D27" s="19"/>
    </row>
    <row r="28" spans="1:12" ht="195">
      <c r="A28" s="6" t="s">
        <v>80</v>
      </c>
      <c r="B28" s="9" t="s">
        <v>81</v>
      </c>
      <c r="C28" s="9" t="s">
        <v>82</v>
      </c>
      <c r="D28" s="19"/>
      <c r="F28" s="43"/>
    </row>
    <row r="29" spans="1:12">
      <c r="A29" s="9" t="s">
        <v>84</v>
      </c>
      <c r="B29" s="9"/>
      <c r="C29" s="9"/>
      <c r="D29" s="19"/>
      <c r="F29" s="43"/>
    </row>
    <row r="30" spans="1:12" ht="285">
      <c r="A30" s="9" t="s">
        <v>120</v>
      </c>
      <c r="B30" s="44" t="s">
        <v>122</v>
      </c>
      <c r="C30" s="9"/>
      <c r="D30" s="19"/>
      <c r="F30" s="43"/>
    </row>
    <row r="31" spans="1:12">
      <c r="A31" s="9" t="s">
        <v>121</v>
      </c>
      <c r="B31" s="9" t="s">
        <v>123</v>
      </c>
      <c r="C31" s="9"/>
      <c r="F31" s="43"/>
    </row>
    <row r="32" spans="1:12">
      <c r="F32" s="43"/>
    </row>
    <row r="33" spans="6:6">
      <c r="F33" s="43"/>
    </row>
  </sheetData>
  <hyperlinks>
    <hyperlink ref="J9" r:id="rId1"/>
    <hyperlink ref="J17" r:id="rId2"/>
    <hyperlink ref="J18" r:id="rId3"/>
  </hyperlinks>
  <pageMargins left="0.7" right="0.7" top="0.75" bottom="0.75" header="0.3" footer="0.3"/>
  <pageSetup orientation="portrait" verticalDpi="0" r:id="rId4"/>
  <tableParts count="1">
    <tablePart r:id="rId5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U7"/>
  <sheetViews>
    <sheetView zoomScale="70" zoomScaleNormal="70" workbookViewId="0">
      <selection activeCell="S14" sqref="S14"/>
    </sheetView>
  </sheetViews>
  <sheetFormatPr defaultColWidth="8.140625" defaultRowHeight="28.5" customHeight="1"/>
  <cols>
    <col min="1" max="16384" width="8.140625" style="4"/>
  </cols>
  <sheetData>
    <row r="1" spans="1:21" ht="28.5" customHeight="1">
      <c r="A1" s="208" t="s">
        <v>31</v>
      </c>
      <c r="B1" s="208" t="str">
        <f>Mobile!I2</f>
        <v>Banglalion (512kbps)-Dhaka,BD</v>
      </c>
      <c r="C1" s="208" t="str">
        <f>Mobile!I3</f>
        <v>Qubee (1Mbps)-Dhaka,BD</v>
      </c>
      <c r="D1" s="208" t="str">
        <f>Mobile!I4</f>
        <v>Grameenphone (512kbps)-Dhaka,BD</v>
      </c>
      <c r="E1" s="208" t="str">
        <f>Mobile!I5</f>
        <v>Airtel 3G (4Mbps)-Bangalore,IN</v>
      </c>
      <c r="F1" s="208" t="str">
        <f>Mobile!I6</f>
        <v>Tata (3.1Mbps)-Chennai,LK</v>
      </c>
      <c r="G1" s="208" t="str">
        <f>Mobile!I7</f>
        <v>Airtel (4Mbps)-Delhi,IN</v>
      </c>
      <c r="H1" s="208" t="str">
        <f>Mobile!I8</f>
        <v>Airtel LTE (4Mbps)-Bangalore,IN</v>
      </c>
      <c r="I1" s="208" t="str">
        <f>Mobile!I9</f>
        <v>Ooredoo Data 99 (7Mbps)-Male,MV</v>
      </c>
      <c r="J1" s="208" t="str">
        <f>Mobile!C10</f>
        <v>Dhiraagu Data 200</v>
      </c>
      <c r="K1" s="208" t="str">
        <f>Mobile!I11</f>
        <v>Ncell (7.2Mbps)-Kathmandu,NP</v>
      </c>
      <c r="L1" s="208" t="str">
        <f>Mobile!I12</f>
        <v>PTCL Evo (9.3Mbps)-Karachi,PK</v>
      </c>
      <c r="M1" s="208" t="str">
        <f>Mobile!I13</f>
        <v>Dialog (2.16Mbps)-Colombo,SL</v>
      </c>
      <c r="N1" s="208" t="str">
        <f>Mobile!I14</f>
        <v>Etisalat (7.2Mbps)-Colombo,LK</v>
      </c>
      <c r="O1" s="208" t="str">
        <f>Mobile!I15</f>
        <v>Mobitel (3.6Mbps)-Colombo,LK</v>
      </c>
      <c r="P1" s="208" t="str">
        <f>Mobile!I16</f>
        <v>Telkomsel Flash Ultima(3.6Mbps)-Jakarta,ID</v>
      </c>
      <c r="Q1" s="208" t="str">
        <f>Mobile!I17</f>
        <v>SMART Bro Starter Plug-it (7.2 Mbps)-Manila,PH</v>
      </c>
      <c r="R1" s="208" t="str">
        <f>Mobile!I18</f>
        <v>Globe Tattoo Stick (3.6 Mbps)-Manila,PH</v>
      </c>
      <c r="S1" s="208" t="str">
        <f>Mobile!I19</f>
        <v>Sun Broadband Plan 799 (3.6Mbps)-Manila,PH</v>
      </c>
      <c r="T1" s="208" t="str">
        <f>Mobile!I20</f>
        <v>Truemove H iSmart (42Mbps)-Bangkok,TH</v>
      </c>
      <c r="U1" s="208" t="str">
        <f>Mobile!I21</f>
        <v>AIS 3G iSmart (Speed)-Bangkok,TH</v>
      </c>
    </row>
    <row r="2" spans="1:21" ht="28.5" customHeight="1">
      <c r="A2" s="5" t="s">
        <v>21</v>
      </c>
      <c r="B2" s="7">
        <v>0</v>
      </c>
      <c r="C2" s="7">
        <v>0</v>
      </c>
      <c r="D2" s="12">
        <v>0</v>
      </c>
      <c r="E2" s="7">
        <v>0</v>
      </c>
      <c r="F2" s="7">
        <v>0</v>
      </c>
      <c r="G2" s="6">
        <v>0</v>
      </c>
      <c r="H2" s="6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</row>
    <row r="3" spans="1:21" ht="28.5" customHeight="1">
      <c r="A3" s="5" t="s">
        <v>22</v>
      </c>
      <c r="B3" s="7">
        <v>0</v>
      </c>
      <c r="C3" s="7">
        <v>0</v>
      </c>
      <c r="D3" s="12">
        <v>0</v>
      </c>
      <c r="E3" s="7">
        <v>0</v>
      </c>
      <c r="F3" s="7">
        <v>0</v>
      </c>
      <c r="G3" s="6">
        <v>0</v>
      </c>
      <c r="H3" s="6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</row>
    <row r="4" spans="1:21" ht="28.5" customHeight="1">
      <c r="A4" s="5" t="s">
        <v>23</v>
      </c>
      <c r="B4" s="7">
        <v>0</v>
      </c>
      <c r="C4" s="7">
        <v>0</v>
      </c>
      <c r="D4" s="12">
        <v>0</v>
      </c>
      <c r="E4" s="7">
        <v>0</v>
      </c>
      <c r="F4" s="7">
        <v>0</v>
      </c>
      <c r="G4" s="6">
        <v>0</v>
      </c>
      <c r="H4" s="6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</row>
    <row r="5" spans="1:21" ht="28.5" customHeight="1">
      <c r="A5" s="5" t="s">
        <v>24</v>
      </c>
      <c r="B5" s="7">
        <v>0</v>
      </c>
      <c r="C5" s="7">
        <v>0</v>
      </c>
      <c r="D5" s="12">
        <v>0</v>
      </c>
      <c r="E5" s="7">
        <v>0</v>
      </c>
      <c r="F5" s="7">
        <v>0</v>
      </c>
      <c r="G5" s="6">
        <v>0</v>
      </c>
      <c r="H5" s="6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28.5" customHeight="1">
      <c r="A6" s="5" t="s">
        <v>25</v>
      </c>
      <c r="B6" s="7">
        <v>0</v>
      </c>
      <c r="C6" s="7">
        <v>0</v>
      </c>
      <c r="D6" s="12">
        <v>0</v>
      </c>
      <c r="E6" s="7">
        <v>0</v>
      </c>
      <c r="F6" s="7">
        <v>0</v>
      </c>
      <c r="G6" s="6">
        <v>0</v>
      </c>
      <c r="H6" s="6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28.5" customHeight="1">
      <c r="A7" s="5" t="s">
        <v>26</v>
      </c>
      <c r="B7" s="7">
        <v>0</v>
      </c>
      <c r="C7" s="7">
        <v>0</v>
      </c>
      <c r="D7" s="12">
        <v>0</v>
      </c>
      <c r="E7" s="7">
        <v>0</v>
      </c>
      <c r="F7" s="7">
        <v>0</v>
      </c>
      <c r="G7" s="6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I7" sqref="I7"/>
    </sheetView>
  </sheetViews>
  <sheetFormatPr defaultRowHeight="15"/>
  <cols>
    <col min="1" max="16384" width="9.140625" style="2"/>
  </cols>
  <sheetData>
    <row r="1" spans="1:5">
      <c r="A1" s="215" t="s">
        <v>165</v>
      </c>
    </row>
    <row r="2" spans="1:5">
      <c r="B2" s="216" t="s">
        <v>166</v>
      </c>
      <c r="C2" s="216" t="s">
        <v>167</v>
      </c>
      <c r="D2" s="216" t="s">
        <v>168</v>
      </c>
      <c r="E2" s="216" t="s">
        <v>169</v>
      </c>
    </row>
    <row r="3" spans="1:5">
      <c r="A3" s="216" t="s">
        <v>21</v>
      </c>
      <c r="B3" s="217">
        <f>AVERAGE('[2]Bhutan Telecom ISP'!D2,'[2]Bhutan Telecom ISP'!D9,'[2]Bhutan Telecom ISP'!D16,'[2]Bhutan Telecom ISP'!D23)</f>
        <v>8225.75</v>
      </c>
      <c r="C3" s="217">
        <f>AVERAGE('[2]Bhutan Telecom ISP'!E2,'[2]Bhutan Telecom ISP'!E9,'[2]Bhutan Telecom ISP'!E16,'[2]Bhutan Telecom ISP'!E23)</f>
        <v>303.5</v>
      </c>
      <c r="D3" s="217">
        <f>AVERAGE('[2]Bhutan Telecom ISP'!F2,'[2]Bhutan Telecom ISP'!F9,'[2]Bhutan Telecom ISP'!F16,'[2]Bhutan Telecom ISP'!F23)</f>
        <v>57.25</v>
      </c>
      <c r="E3" s="217">
        <f>AVERAGE('[2]Bhutan Telecom ISP'!G2,'[2]Bhutan Telecom ISP'!G9,'[2]Bhutan Telecom ISP'!G16,'[2]Bhutan Telecom ISP'!G23)</f>
        <v>0</v>
      </c>
    </row>
    <row r="4" spans="1:5">
      <c r="A4" s="216" t="s">
        <v>22</v>
      </c>
      <c r="B4" s="217">
        <f>AVERAGE('[2]Bhutan Telecom ISP'!D3,'[2]Bhutan Telecom ISP'!D10,'[2]Bhutan Telecom ISP'!D17,'[2]Bhutan Telecom ISP'!D24)</f>
        <v>8365</v>
      </c>
      <c r="C4" s="217">
        <f>AVERAGE('[2]Bhutan Telecom ISP'!E3,'[2]Bhutan Telecom ISP'!E10,'[2]Bhutan Telecom ISP'!E17,'[2]Bhutan Telecom ISP'!E24)</f>
        <v>348.5</v>
      </c>
      <c r="D4" s="217">
        <f>AVERAGE('[2]Bhutan Telecom ISP'!F3,'[2]Bhutan Telecom ISP'!F10,'[2]Bhutan Telecom ISP'!F17,'[2]Bhutan Telecom ISP'!F24)</f>
        <v>107</v>
      </c>
      <c r="E4" s="217">
        <f>AVERAGE('[2]Bhutan Telecom ISP'!G3,'[2]Bhutan Telecom ISP'!G10,'[2]Bhutan Telecom ISP'!G17,'[2]Bhutan Telecom ISP'!G24)</f>
        <v>0</v>
      </c>
    </row>
    <row r="5" spans="1:5">
      <c r="A5" s="216" t="s">
        <v>23</v>
      </c>
      <c r="B5" s="217">
        <f>AVERAGE('[2]Bhutan Telecom ISP'!D4,'[2]Bhutan Telecom ISP'!D11,'[2]Bhutan Telecom ISP'!D18,'[2]Bhutan Telecom ISP'!D25)</f>
        <v>5667.25</v>
      </c>
      <c r="C5" s="217">
        <f>AVERAGE('[2]Bhutan Telecom ISP'!E4,'[2]Bhutan Telecom ISP'!E11,'[2]Bhutan Telecom ISP'!E18,'[2]Bhutan Telecom ISP'!E25)</f>
        <v>406.25</v>
      </c>
      <c r="D5" s="217">
        <f>AVERAGE('[2]Bhutan Telecom ISP'!F4,'[2]Bhutan Telecom ISP'!F11,'[2]Bhutan Telecom ISP'!F18,'[2]Bhutan Telecom ISP'!F25)</f>
        <v>78.25</v>
      </c>
      <c r="E5" s="217">
        <f>AVERAGE('[2]Bhutan Telecom ISP'!G4,'[2]Bhutan Telecom ISP'!G11,'[2]Bhutan Telecom ISP'!G18,'[2]Bhutan Telecom ISP'!G25)</f>
        <v>0</v>
      </c>
    </row>
    <row r="6" spans="1:5">
      <c r="A6" s="216" t="s">
        <v>24</v>
      </c>
      <c r="B6" s="217">
        <f>AVERAGE('[2]Bhutan Telecom ISP'!D5,'[2]Bhutan Telecom ISP'!D12,'[2]Bhutan Telecom ISP'!D19,'[2]Bhutan Telecom ISP'!D26)</f>
        <v>5563</v>
      </c>
      <c r="C6" s="217">
        <f>AVERAGE('[2]Bhutan Telecom ISP'!E5,'[2]Bhutan Telecom ISP'!E12,'[2]Bhutan Telecom ISP'!E19,'[2]Bhutan Telecom ISP'!E26)</f>
        <v>324.25</v>
      </c>
      <c r="D6" s="217">
        <f>AVERAGE('[2]Bhutan Telecom ISP'!F5,'[2]Bhutan Telecom ISP'!F12,'[2]Bhutan Telecom ISP'!F19,'[2]Bhutan Telecom ISP'!F26)</f>
        <v>78.5</v>
      </c>
      <c r="E6" s="217">
        <f>AVERAGE('[2]Bhutan Telecom ISP'!G5,'[2]Bhutan Telecom ISP'!G12,'[2]Bhutan Telecom ISP'!G19,'[2]Bhutan Telecom ISP'!G26)</f>
        <v>0</v>
      </c>
    </row>
    <row r="7" spans="1:5">
      <c r="A7" s="216" t="s">
        <v>25</v>
      </c>
      <c r="B7" s="217">
        <f>AVERAGE('[2]Bhutan Telecom ISP'!D6,'[2]Bhutan Telecom ISP'!D13,'[2]Bhutan Telecom ISP'!D20,'[2]Bhutan Telecom ISP'!D27)</f>
        <v>6436</v>
      </c>
      <c r="C7" s="217">
        <f>AVERAGE('[2]Bhutan Telecom ISP'!E6,'[2]Bhutan Telecom ISP'!E13,'[2]Bhutan Telecom ISP'!E20,'[2]Bhutan Telecom ISP'!E27)</f>
        <v>298.25</v>
      </c>
      <c r="D7" s="217">
        <f>AVERAGE('[2]Bhutan Telecom ISP'!F6,'[2]Bhutan Telecom ISP'!F13,'[2]Bhutan Telecom ISP'!F20,'[2]Bhutan Telecom ISP'!F27)</f>
        <v>33.75</v>
      </c>
      <c r="E7" s="217">
        <f>AVERAGE('[2]Bhutan Telecom ISP'!G6,'[2]Bhutan Telecom ISP'!G13,'[2]Bhutan Telecom ISP'!G20,'[2]Bhutan Telecom ISP'!G27)</f>
        <v>0</v>
      </c>
    </row>
    <row r="8" spans="1:5">
      <c r="A8" s="216" t="s">
        <v>26</v>
      </c>
      <c r="B8" s="217">
        <f>AVERAGE('[2]Bhutan Telecom ISP'!D7,'[2]Bhutan Telecom ISP'!D14,'[2]Bhutan Telecom ISP'!D21,'[2]Bhutan Telecom ISP'!D28)</f>
        <v>5359.75</v>
      </c>
      <c r="C8" s="217">
        <f>AVERAGE('[2]Bhutan Telecom ISP'!E7,'[2]Bhutan Telecom ISP'!E14,'[2]Bhutan Telecom ISP'!E21,'[2]Bhutan Telecom ISP'!E28)</f>
        <v>317.5</v>
      </c>
      <c r="D8" s="217">
        <f>AVERAGE('[2]Bhutan Telecom ISP'!F7,'[2]Bhutan Telecom ISP'!F14,'[2]Bhutan Telecom ISP'!F21,'[2]Bhutan Telecom ISP'!F28)</f>
        <v>57</v>
      </c>
      <c r="E8" s="217">
        <f>AVERAGE('[2]Bhutan Telecom ISP'!G7,'[2]Bhutan Telecom ISP'!G14,'[2]Bhutan Telecom ISP'!G21,'[2]Bhutan Telecom ISP'!G28)</f>
        <v>0</v>
      </c>
    </row>
    <row r="12" spans="1:5">
      <c r="A12" s="215" t="s">
        <v>170</v>
      </c>
    </row>
    <row r="13" spans="1:5">
      <c r="B13" s="216" t="s">
        <v>166</v>
      </c>
      <c r="C13" s="216" t="s">
        <v>167</v>
      </c>
      <c r="D13" s="216" t="s">
        <v>168</v>
      </c>
      <c r="E13" s="216" t="s">
        <v>169</v>
      </c>
    </row>
    <row r="14" spans="1:5">
      <c r="A14" s="216" t="s">
        <v>21</v>
      </c>
      <c r="B14" s="217">
        <f>AVERAGE('[2]Bhutan Telecom Intl'!C2,'[2]Bhutan Telecom Intl'!C9,'[2]Bhutan Telecom Intl'!C16,'[2]Bhutan Telecom Intl'!C23)</f>
        <v>6139.5</v>
      </c>
      <c r="C14" s="217">
        <f>AVERAGE('[2]Bhutan Telecom Intl'!D2,'[2]Bhutan Telecom Intl'!D9,'[2]Bhutan Telecom Intl'!D16,'[2]Bhutan Telecom Intl'!D23)</f>
        <v>509.75</v>
      </c>
      <c r="D14" s="217">
        <f>AVERAGE('[2]Bhutan Telecom Intl'!E2,'[2]Bhutan Telecom Intl'!E9,'[2]Bhutan Telecom Intl'!E16,'[2]Bhutan Telecom Intl'!E23)</f>
        <v>308</v>
      </c>
      <c r="E14" s="217">
        <f>AVERAGE('[2]Bhutan Telecom Intl'!F2,'[2]Bhutan Telecom Intl'!F9,'[2]Bhutan Telecom Intl'!F16,'[2]Bhutan Telecom Intl'!F23)</f>
        <v>0</v>
      </c>
    </row>
    <row r="15" spans="1:5">
      <c r="A15" s="216" t="s">
        <v>22</v>
      </c>
      <c r="B15" s="217">
        <f>AVERAGE('[2]Bhutan Telecom Intl'!C3,'[2]Bhutan Telecom Intl'!C10,'[2]Bhutan Telecom Intl'!C17,'[2]Bhutan Telecom Intl'!C24)</f>
        <v>5559.25</v>
      </c>
      <c r="C15" s="217">
        <f>AVERAGE('[2]Bhutan Telecom Intl'!D3,'[2]Bhutan Telecom Intl'!D10,'[2]Bhutan Telecom Intl'!D17,'[2]Bhutan Telecom Intl'!D24)</f>
        <v>538.25</v>
      </c>
      <c r="D15" s="217">
        <f>AVERAGE('[2]Bhutan Telecom Intl'!E3,'[2]Bhutan Telecom Intl'!E10,'[2]Bhutan Telecom Intl'!E17,'[2]Bhutan Telecom Intl'!E24)</f>
        <v>278.5</v>
      </c>
      <c r="E15" s="217">
        <f>AVERAGE('[2]Bhutan Telecom Intl'!F3,'[2]Bhutan Telecom Intl'!F10,'[2]Bhutan Telecom Intl'!F17,'[2]Bhutan Telecom Intl'!F24)</f>
        <v>0</v>
      </c>
    </row>
    <row r="16" spans="1:5">
      <c r="A16" s="216" t="s">
        <v>23</v>
      </c>
      <c r="B16" s="217">
        <f>AVERAGE('[2]Bhutan Telecom Intl'!C4,'[2]Bhutan Telecom Intl'!C11,'[2]Bhutan Telecom Intl'!C18,'[2]Bhutan Telecom Intl'!C25)</f>
        <v>3217.75</v>
      </c>
      <c r="C16" s="217">
        <f>AVERAGE('[2]Bhutan Telecom Intl'!D4,'[2]Bhutan Telecom Intl'!D11,'[2]Bhutan Telecom Intl'!D18,'[2]Bhutan Telecom Intl'!D25)</f>
        <v>538.5</v>
      </c>
      <c r="D16" s="217">
        <f>AVERAGE('[2]Bhutan Telecom Intl'!E4,'[2]Bhutan Telecom Intl'!E11,'[2]Bhutan Telecom Intl'!E18,'[2]Bhutan Telecom Intl'!E25)</f>
        <v>298.5</v>
      </c>
      <c r="E16" s="217">
        <f>AVERAGE('[2]Bhutan Telecom Intl'!F4,'[2]Bhutan Telecom Intl'!F11,'[2]Bhutan Telecom Intl'!F18,'[2]Bhutan Telecom Intl'!F25)</f>
        <v>0</v>
      </c>
    </row>
    <row r="17" spans="1:5">
      <c r="A17" s="216" t="s">
        <v>24</v>
      </c>
      <c r="B17" s="217">
        <f>AVERAGE('[2]Bhutan Telecom Intl'!C5,'[2]Bhutan Telecom Intl'!C12,'[2]Bhutan Telecom Intl'!C19,'[2]Bhutan Telecom Intl'!C26)</f>
        <v>4919.75</v>
      </c>
      <c r="C17" s="217">
        <f>AVERAGE('[2]Bhutan Telecom Intl'!D5,'[2]Bhutan Telecom Intl'!D12,'[2]Bhutan Telecom Intl'!D19,'[2]Bhutan Telecom Intl'!D26)</f>
        <v>513.75</v>
      </c>
      <c r="D17" s="217">
        <f>AVERAGE('[2]Bhutan Telecom Intl'!E5,'[2]Bhutan Telecom Intl'!E12,'[2]Bhutan Telecom Intl'!E19,'[2]Bhutan Telecom Intl'!E26)</f>
        <v>276.75</v>
      </c>
      <c r="E17" s="217">
        <f>AVERAGE('[2]Bhutan Telecom Intl'!F5,'[2]Bhutan Telecom Intl'!F12,'[2]Bhutan Telecom Intl'!F19,'[2]Bhutan Telecom Intl'!F26)</f>
        <v>0</v>
      </c>
    </row>
    <row r="18" spans="1:5">
      <c r="A18" s="216" t="s">
        <v>25</v>
      </c>
      <c r="B18" s="217">
        <f>AVERAGE('[2]Bhutan Telecom Intl'!C6,'[2]Bhutan Telecom Intl'!C13,'[2]Bhutan Telecom Intl'!C20,'[2]Bhutan Telecom Intl'!C27)</f>
        <v>4226</v>
      </c>
      <c r="C18" s="217">
        <f>AVERAGE('[2]Bhutan Telecom Intl'!D6,'[2]Bhutan Telecom Intl'!D13,'[2]Bhutan Telecom Intl'!D20,'[2]Bhutan Telecom Intl'!D27)</f>
        <v>518</v>
      </c>
      <c r="D18" s="217">
        <f>AVERAGE('[2]Bhutan Telecom Intl'!E6,'[2]Bhutan Telecom Intl'!E13,'[2]Bhutan Telecom Intl'!E20,'[2]Bhutan Telecom Intl'!E27)</f>
        <v>223.25</v>
      </c>
      <c r="E18" s="217">
        <f>AVERAGE('[2]Bhutan Telecom Intl'!F6,'[2]Bhutan Telecom Intl'!F13,'[2]Bhutan Telecom Intl'!F20,'[2]Bhutan Telecom Intl'!F27)</f>
        <v>0</v>
      </c>
    </row>
    <row r="19" spans="1:5">
      <c r="A19" s="216" t="s">
        <v>26</v>
      </c>
      <c r="B19" s="217">
        <f>AVERAGE('[2]Bhutan Telecom Intl'!C7,'[2]Bhutan Telecom Intl'!C14,'[2]Bhutan Telecom Intl'!C21,'[2]Bhutan Telecom Intl'!C28)</f>
        <v>3775.5</v>
      </c>
      <c r="C19" s="217">
        <f>AVERAGE('[2]Bhutan Telecom Intl'!D7,'[2]Bhutan Telecom Intl'!D14,'[2]Bhutan Telecom Intl'!D21,'[2]Bhutan Telecom Intl'!D28)</f>
        <v>464.25</v>
      </c>
      <c r="D19" s="217">
        <f>AVERAGE('[2]Bhutan Telecom Intl'!E7,'[2]Bhutan Telecom Intl'!E14,'[2]Bhutan Telecom Intl'!E21,'[2]Bhutan Telecom Intl'!E28)</f>
        <v>292.75</v>
      </c>
      <c r="E19" s="217">
        <f>AVERAGE('[2]Bhutan Telecom Intl'!F7,'[2]Bhutan Telecom Intl'!F14,'[2]Bhutan Telecom Intl'!F21,'[2]Bhutan Telecom Intl'!F28)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topLeftCell="D1" zoomScale="80" zoomScaleNormal="80" workbookViewId="0">
      <selection activeCell="B1" sqref="B1:M7"/>
    </sheetView>
  </sheetViews>
  <sheetFormatPr defaultColWidth="9.42578125" defaultRowHeight="29.25" customHeight="1"/>
  <cols>
    <col min="1" max="1" width="9.42578125" style="4"/>
    <col min="2" max="2" width="13" style="4" bestFit="1" customWidth="1"/>
    <col min="3" max="4" width="14" style="4" bestFit="1" customWidth="1"/>
    <col min="5" max="5" width="11.5703125" style="4" bestFit="1" customWidth="1"/>
    <col min="6" max="6" width="9.5703125" style="4" bestFit="1" customWidth="1"/>
    <col min="7" max="9" width="11.5703125" style="4" bestFit="1" customWidth="1"/>
    <col min="10" max="10" width="9.5703125" style="4" bestFit="1" customWidth="1"/>
    <col min="11" max="12" width="9.5703125" style="4" customWidth="1"/>
    <col min="13" max="13" width="11.5703125" style="4" bestFit="1" customWidth="1"/>
    <col min="14" max="16384" width="9.42578125" style="4"/>
  </cols>
  <sheetData>
    <row r="1" spans="1:13" ht="75.75" customHeight="1">
      <c r="A1" s="3"/>
      <c r="B1" s="3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08" t="str">
        <f>Fixed!I5</f>
        <v>Dhiragu (512kbps)-Male,MV</v>
      </c>
      <c r="F1" s="208" t="str">
        <f>Fixed!I6</f>
        <v>NTC (512kbps)-Kathmadu,NP</v>
      </c>
      <c r="G1" s="208" t="str">
        <f>Fixed!I7</f>
        <v>PTCL (4Mbps)-Karachi,PK</v>
      </c>
      <c r="H1" s="208" t="str">
        <f>Fixed!I8</f>
        <v>SLT (2Mbps)-Colombo,LK</v>
      </c>
      <c r="I1" s="208" t="str">
        <f>Fixed!I9</f>
        <v>Dialog LTE (4Mbps)-Colombo,LK</v>
      </c>
      <c r="J1" s="208" t="str">
        <f>Fixed!I10</f>
        <v>Telkom Speedy Instant (512kbps)-Jakarta,ID</v>
      </c>
      <c r="K1" s="208" t="str">
        <f>Fixed!I11</f>
        <v>Internux LTE (72Mbps)-Jakarta,ID</v>
      </c>
      <c r="L1" s="208" t="str">
        <f>Fixed!I12</f>
        <v>True online (10Mbps)-Bangkok,TH</v>
      </c>
      <c r="M1" s="208" t="str">
        <f>Fixed!I13</f>
        <v>3BB (10Mbps)-Bangkok,TH</v>
      </c>
    </row>
    <row r="2" spans="1:13" ht="17.25" customHeight="1">
      <c r="A2" s="5" t="s">
        <v>21</v>
      </c>
      <c r="B2" s="7">
        <v>220.75</v>
      </c>
      <c r="C2" s="7">
        <v>541</v>
      </c>
      <c r="D2" s="7">
        <v>209</v>
      </c>
      <c r="E2" s="7">
        <v>942.2</v>
      </c>
      <c r="F2" s="17">
        <v>565</v>
      </c>
      <c r="G2" s="7">
        <v>3033.25</v>
      </c>
      <c r="H2" s="7">
        <v>7095</v>
      </c>
      <c r="I2" s="7">
        <v>20538.75</v>
      </c>
      <c r="J2" s="6">
        <v>554.6</v>
      </c>
      <c r="K2" s="6">
        <v>1895</v>
      </c>
      <c r="L2" s="6">
        <v>1202649.25</v>
      </c>
      <c r="M2" s="7">
        <v>7239.3846153846152</v>
      </c>
    </row>
    <row r="3" spans="1:13" ht="17.25" customHeight="1">
      <c r="A3" s="5" t="s">
        <v>22</v>
      </c>
      <c r="B3" s="7">
        <v>132.75</v>
      </c>
      <c r="C3" s="7">
        <v>402</v>
      </c>
      <c r="D3" s="7">
        <v>156.6</v>
      </c>
      <c r="E3" s="7">
        <v>1055.4000000000001</v>
      </c>
      <c r="F3" s="17">
        <v>801.5</v>
      </c>
      <c r="G3" s="7">
        <v>3019.75</v>
      </c>
      <c r="H3" s="7">
        <v>7103.75</v>
      </c>
      <c r="I3" s="7">
        <v>19919</v>
      </c>
      <c r="J3" s="6">
        <v>539</v>
      </c>
      <c r="K3" s="6">
        <v>1418.8</v>
      </c>
      <c r="L3" s="6">
        <v>1254084</v>
      </c>
      <c r="M3" s="7">
        <v>6403.3846153846152</v>
      </c>
    </row>
    <row r="4" spans="1:13" ht="17.25" customHeight="1">
      <c r="A4" s="5" t="s">
        <v>23</v>
      </c>
      <c r="B4" s="7">
        <v>130</v>
      </c>
      <c r="C4" s="7">
        <v>247</v>
      </c>
      <c r="D4" s="7">
        <v>341.8</v>
      </c>
      <c r="E4" s="7">
        <v>880.4</v>
      </c>
      <c r="F4" s="17">
        <v>651.75</v>
      </c>
      <c r="G4" s="7">
        <v>2433.5</v>
      </c>
      <c r="H4" s="7">
        <v>7096.25</v>
      </c>
      <c r="I4" s="7">
        <v>16966.25</v>
      </c>
      <c r="J4" s="6">
        <v>552.20000000000005</v>
      </c>
      <c r="K4" s="6">
        <v>1209.2</v>
      </c>
      <c r="L4" s="6">
        <v>1226466.6666666667</v>
      </c>
      <c r="M4" s="7">
        <v>5963.4615384615381</v>
      </c>
    </row>
    <row r="5" spans="1:13" ht="17.25" customHeight="1">
      <c r="A5" s="5" t="s">
        <v>24</v>
      </c>
      <c r="B5" s="7">
        <v>121.75</v>
      </c>
      <c r="C5" s="7">
        <v>224.25</v>
      </c>
      <c r="D5" s="7">
        <v>183</v>
      </c>
      <c r="E5" s="7">
        <v>1056.8</v>
      </c>
      <c r="F5" s="17">
        <v>764.25</v>
      </c>
      <c r="G5" s="7">
        <v>2561.25</v>
      </c>
      <c r="H5" s="7">
        <v>7068.75</v>
      </c>
      <c r="I5" s="7">
        <v>18122.375</v>
      </c>
      <c r="J5" s="6">
        <v>555.4</v>
      </c>
      <c r="K5" s="6">
        <v>1599.8</v>
      </c>
      <c r="L5" s="6">
        <v>1204871.6666666667</v>
      </c>
      <c r="M5" s="7">
        <v>5268.4615384615381</v>
      </c>
    </row>
    <row r="6" spans="1:13" ht="17.25" customHeight="1">
      <c r="A6" s="5" t="s">
        <v>25</v>
      </c>
      <c r="B6" s="7">
        <v>144.5</v>
      </c>
      <c r="C6" s="7">
        <v>378</v>
      </c>
      <c r="D6" s="7">
        <v>176.4</v>
      </c>
      <c r="E6" s="7">
        <v>880.8</v>
      </c>
      <c r="F6" s="17">
        <v>751.5</v>
      </c>
      <c r="G6" s="7">
        <v>2695.5</v>
      </c>
      <c r="H6" s="7">
        <v>7106</v>
      </c>
      <c r="I6" s="7">
        <v>15573.625</v>
      </c>
      <c r="J6" s="6">
        <v>555</v>
      </c>
      <c r="K6" s="6">
        <v>1607.2</v>
      </c>
      <c r="L6" s="6">
        <v>998874.75</v>
      </c>
      <c r="M6" s="7">
        <v>4255.7692307692305</v>
      </c>
    </row>
    <row r="7" spans="1:13" ht="17.25" customHeight="1">
      <c r="A7" s="5" t="s">
        <v>26</v>
      </c>
      <c r="B7" s="7">
        <v>178</v>
      </c>
      <c r="C7" s="7">
        <v>540.75</v>
      </c>
      <c r="D7" s="7">
        <v>184.8</v>
      </c>
      <c r="E7" s="7">
        <v>862.6</v>
      </c>
      <c r="F7" s="6"/>
      <c r="G7" s="7">
        <v>2368.5</v>
      </c>
      <c r="H7" s="7">
        <v>7108.5</v>
      </c>
      <c r="I7" s="7">
        <v>20758</v>
      </c>
      <c r="J7" s="6">
        <v>555.20000000000005</v>
      </c>
      <c r="K7" s="6">
        <v>1539</v>
      </c>
      <c r="L7" s="6">
        <v>894848</v>
      </c>
      <c r="M7" s="7">
        <v>4685.0769230769229</v>
      </c>
    </row>
    <row r="10" spans="1:13" ht="29.25" customHeight="1">
      <c r="A10" s="15" t="s">
        <v>42</v>
      </c>
      <c r="B10" s="4">
        <f>Fixed!E2</f>
        <v>1024</v>
      </c>
      <c r="C10" s="4">
        <v>4096</v>
      </c>
      <c r="D10" s="4">
        <v>4096</v>
      </c>
      <c r="E10" s="4">
        <v>512</v>
      </c>
      <c r="F10" s="32">
        <v>512</v>
      </c>
      <c r="G10" s="4">
        <v>4096</v>
      </c>
      <c r="H10" s="4">
        <v>2048</v>
      </c>
      <c r="I10" s="4">
        <v>4096</v>
      </c>
      <c r="J10" s="4">
        <v>512</v>
      </c>
      <c r="K10" s="4">
        <v>27648</v>
      </c>
      <c r="L10" s="4">
        <f>10*1024</f>
        <v>10240</v>
      </c>
      <c r="M10" s="4">
        <v>10240</v>
      </c>
    </row>
    <row r="11" spans="1:13" ht="53.25" customHeight="1">
      <c r="A11" s="21"/>
      <c r="B11" s="3" t="str">
        <f>Fixed!I2</f>
        <v>BSNL (1Mbps)-Bangalore,IN</v>
      </c>
      <c r="C11" s="208" t="str">
        <f>Fixed!I3</f>
        <v>BSNL (4Mbps)-Chennai,IN</v>
      </c>
      <c r="D11" s="208" t="str">
        <f>Fixed!I4</f>
        <v>BSNL (4Mbps)-Delhi,IN</v>
      </c>
      <c r="E11" s="208" t="str">
        <f>Fixed!I5</f>
        <v>Dhiragu (512kbps)-Male,MV</v>
      </c>
      <c r="F11" s="209" t="str">
        <f>Fixed!I6</f>
        <v>NTC (512kbps)-Kathmadu,NP</v>
      </c>
      <c r="G11" s="208" t="str">
        <f>Fixed!I7</f>
        <v>PTCL (4Mbps)-Karachi,PK</v>
      </c>
      <c r="H11" s="208" t="str">
        <f>Fixed!I8</f>
        <v>SLT (2Mbps)-Colombo,LK</v>
      </c>
      <c r="I11" s="208" t="str">
        <f>Fixed!I9</f>
        <v>Dialog LTE (4Mbps)-Colombo,LK</v>
      </c>
      <c r="J11" s="208" t="str">
        <f>Fixed!I10</f>
        <v>Telkom Speedy Instant (512kbps)-Jakarta,ID</v>
      </c>
      <c r="K11" s="208" t="str">
        <f>Fixed!I11</f>
        <v>Internux LTE (72Mbps)-Jakarta,ID</v>
      </c>
      <c r="L11" s="208" t="str">
        <f>Fixed!I12</f>
        <v>True online (10Mbps)-Bangkok,TH</v>
      </c>
      <c r="M11" s="208" t="str">
        <f>Fixed!I13</f>
        <v>3BB (10Mbps)-Bangkok,TH</v>
      </c>
    </row>
    <row r="12" spans="1:13" ht="29.25" customHeight="1">
      <c r="A12" s="5" t="s">
        <v>21</v>
      </c>
      <c r="B12" s="7">
        <f>(B2/B10)*100</f>
        <v>21.5576171875</v>
      </c>
      <c r="C12" s="7">
        <f t="shared" ref="C12:M12" si="0">(C2/C10)*100</f>
        <v>13.2080078125</v>
      </c>
      <c r="D12" s="7">
        <f t="shared" si="0"/>
        <v>5.1025390625</v>
      </c>
      <c r="E12" s="7">
        <f t="shared" si="0"/>
        <v>184.0234375</v>
      </c>
      <c r="F12" s="7">
        <f t="shared" si="0"/>
        <v>110.3515625</v>
      </c>
      <c r="G12" s="7">
        <f t="shared" si="0"/>
        <v>74.053955078125</v>
      </c>
      <c r="H12" s="7">
        <f t="shared" si="0"/>
        <v>346.435546875</v>
      </c>
      <c r="I12" s="7">
        <f t="shared" si="0"/>
        <v>501.434326171875</v>
      </c>
      <c r="J12" s="7">
        <f t="shared" si="0"/>
        <v>108.3203125</v>
      </c>
      <c r="K12" s="7">
        <f t="shared" si="0"/>
        <v>6.8540219907407414</v>
      </c>
      <c r="L12" s="7">
        <f t="shared" si="0"/>
        <v>11744.62158203125</v>
      </c>
      <c r="M12" s="7">
        <f t="shared" si="0"/>
        <v>70.697115384615387</v>
      </c>
    </row>
    <row r="13" spans="1:13" ht="29.25" customHeight="1">
      <c r="A13" s="5" t="s">
        <v>22</v>
      </c>
      <c r="B13" s="7">
        <f>(B3/B10)*100</f>
        <v>12.9638671875</v>
      </c>
      <c r="C13" s="37">
        <f>(C3/C10)*100</f>
        <v>9.814453125</v>
      </c>
      <c r="D13" s="7">
        <f>(D3/D10)*100</f>
        <v>3.8232421875</v>
      </c>
      <c r="E13" s="7">
        <f t="shared" ref="E13:M13" si="1">(E3/E10)*100</f>
        <v>206.13281250000003</v>
      </c>
      <c r="F13" s="7">
        <f t="shared" si="1"/>
        <v>156.54296875</v>
      </c>
      <c r="G13" s="7">
        <f t="shared" si="1"/>
        <v>73.724365234375</v>
      </c>
      <c r="H13" s="7">
        <f t="shared" si="1"/>
        <v>346.86279296875</v>
      </c>
      <c r="I13" s="7">
        <f t="shared" si="1"/>
        <v>486.3037109375</v>
      </c>
      <c r="J13" s="7">
        <f t="shared" si="1"/>
        <v>105.2734375</v>
      </c>
      <c r="K13" s="7">
        <f t="shared" si="1"/>
        <v>5.1316550925925926</v>
      </c>
      <c r="L13" s="7">
        <f t="shared" si="1"/>
        <v>12246.9140625</v>
      </c>
      <c r="M13" s="7">
        <f t="shared" si="1"/>
        <v>62.53305288461538</v>
      </c>
    </row>
    <row r="14" spans="1:13" ht="29.25" customHeight="1">
      <c r="A14" s="5" t="s">
        <v>23</v>
      </c>
      <c r="B14" s="7">
        <f t="shared" ref="B14:G14" si="2">(B4/B10)*100</f>
        <v>12.6953125</v>
      </c>
      <c r="C14" s="37">
        <f t="shared" si="2"/>
        <v>6.0302734375</v>
      </c>
      <c r="D14" s="7">
        <f t="shared" si="2"/>
        <v>8.3447265625</v>
      </c>
      <c r="E14" s="7">
        <f t="shared" si="2"/>
        <v>171.953125</v>
      </c>
      <c r="F14" s="7">
        <f t="shared" si="2"/>
        <v>127.294921875</v>
      </c>
      <c r="G14" s="7">
        <f t="shared" si="2"/>
        <v>59.41162109375</v>
      </c>
      <c r="H14" s="7">
        <f t="shared" ref="H14:M14" si="3">(H4/H10)*100</f>
        <v>346.49658203125</v>
      </c>
      <c r="I14" s="7">
        <f t="shared" si="3"/>
        <v>414.215087890625</v>
      </c>
      <c r="J14" s="7">
        <f t="shared" si="3"/>
        <v>107.85156250000001</v>
      </c>
      <c r="K14" s="7">
        <f t="shared" si="3"/>
        <v>4.3735532407407405</v>
      </c>
      <c r="L14" s="7">
        <f t="shared" si="3"/>
        <v>11977.213541666668</v>
      </c>
      <c r="M14" s="7">
        <f t="shared" si="3"/>
        <v>58.23692908653846</v>
      </c>
    </row>
    <row r="15" spans="1:13" ht="29.25" customHeight="1">
      <c r="A15" s="5" t="s">
        <v>24</v>
      </c>
      <c r="B15" s="37">
        <f>(B5/B10)*100</f>
        <v>11.8896484375</v>
      </c>
      <c r="C15" s="37">
        <f>(D5/D10)*100</f>
        <v>4.4677734375</v>
      </c>
      <c r="D15" s="37">
        <f t="shared" ref="D15:M15" si="4">(D5/D10)*100</f>
        <v>4.4677734375</v>
      </c>
      <c r="E15" s="37">
        <f t="shared" si="4"/>
        <v>206.40625</v>
      </c>
      <c r="F15" s="37">
        <f t="shared" si="4"/>
        <v>149.267578125</v>
      </c>
      <c r="G15" s="37">
        <f t="shared" si="4"/>
        <v>62.530517578125</v>
      </c>
      <c r="H15" s="37">
        <f t="shared" si="4"/>
        <v>345.15380859375</v>
      </c>
      <c r="I15" s="37">
        <f t="shared" si="4"/>
        <v>442.4407958984375</v>
      </c>
      <c r="J15" s="37">
        <f t="shared" si="4"/>
        <v>108.4765625</v>
      </c>
      <c r="K15" s="37">
        <f t="shared" si="4"/>
        <v>5.7863136574074074</v>
      </c>
      <c r="L15" s="37">
        <f t="shared" si="4"/>
        <v>11766.324869791668</v>
      </c>
      <c r="M15" s="37">
        <f t="shared" si="4"/>
        <v>51.44981971153846</v>
      </c>
    </row>
    <row r="16" spans="1:13" ht="29.25" customHeight="1">
      <c r="A16" s="5" t="s">
        <v>25</v>
      </c>
      <c r="B16" s="7">
        <f>(B6/B10)*100</f>
        <v>14.111328125</v>
      </c>
      <c r="C16" s="37">
        <f>(C6/C10)*100</f>
        <v>9.228515625</v>
      </c>
      <c r="D16" s="7">
        <f>(D6/D10)*100</f>
        <v>4.306640625</v>
      </c>
      <c r="E16" s="7">
        <f t="shared" ref="E16:L16" si="5">(E6/E10)*100</f>
        <v>172.03125</v>
      </c>
      <c r="F16" s="7">
        <f t="shared" si="5"/>
        <v>146.77734375</v>
      </c>
      <c r="G16" s="7">
        <f t="shared" si="5"/>
        <v>65.80810546875</v>
      </c>
      <c r="H16" s="7">
        <f t="shared" si="5"/>
        <v>346.97265625</v>
      </c>
      <c r="I16" s="7">
        <f t="shared" si="5"/>
        <v>380.2154541015625</v>
      </c>
      <c r="J16" s="7">
        <f t="shared" si="5"/>
        <v>108.3984375</v>
      </c>
      <c r="K16" s="7">
        <f t="shared" si="5"/>
        <v>5.8130787037037033</v>
      </c>
      <c r="L16" s="7">
        <f t="shared" si="5"/>
        <v>9754.63623046875</v>
      </c>
      <c r="M16" s="7">
        <f>(M6/M10)*100</f>
        <v>41.560246394230766</v>
      </c>
    </row>
    <row r="17" spans="1:13" ht="29.25" customHeight="1">
      <c r="A17" s="6" t="s">
        <v>26</v>
      </c>
      <c r="B17" s="7">
        <f>(B7/B10)*100</f>
        <v>17.3828125</v>
      </c>
      <c r="C17" s="37">
        <f>(C7/C10)*100</f>
        <v>13.201904296875</v>
      </c>
      <c r="D17" s="7">
        <f>(D7/D10)*100</f>
        <v>4.51171875</v>
      </c>
      <c r="E17" s="7">
        <f t="shared" ref="E17:L17" si="6">(E7/E10)*100</f>
        <v>168.4765625</v>
      </c>
      <c r="F17" s="7"/>
      <c r="G17" s="7">
        <f t="shared" si="6"/>
        <v>57.82470703125</v>
      </c>
      <c r="H17" s="7">
        <f t="shared" si="6"/>
        <v>347.0947265625</v>
      </c>
      <c r="I17" s="7">
        <f t="shared" si="6"/>
        <v>506.787109375</v>
      </c>
      <c r="J17" s="7">
        <f t="shared" si="6"/>
        <v>108.43750000000001</v>
      </c>
      <c r="K17" s="7">
        <f t="shared" si="6"/>
        <v>5.56640625</v>
      </c>
      <c r="L17" s="7">
        <f t="shared" si="6"/>
        <v>8738.75</v>
      </c>
      <c r="M17" s="7">
        <f>(M7/M10)*100</f>
        <v>45.75270432692308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activeCell="N8" sqref="N8"/>
    </sheetView>
  </sheetViews>
  <sheetFormatPr defaultColWidth="7.7109375" defaultRowHeight="24.75" customHeight="1"/>
  <cols>
    <col min="1" max="1" width="7.7109375" style="52"/>
    <col min="2" max="10" width="7.85546875" style="52" bestFit="1" customWidth="1"/>
    <col min="11" max="11" width="16.5703125" style="52" customWidth="1"/>
    <col min="12" max="12" width="7.85546875" style="52" bestFit="1" customWidth="1"/>
    <col min="13" max="13" width="11.5703125" style="52" bestFit="1" customWidth="1"/>
    <col min="14" max="16384" width="7.7109375" style="52"/>
  </cols>
  <sheetData>
    <row r="1" spans="1:13" ht="48" customHeight="1">
      <c r="A1" s="208"/>
      <c r="B1" s="208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08" t="str">
        <f>Fixed!I5</f>
        <v>Dhiragu (512kbps)-Male,MV</v>
      </c>
      <c r="F1" s="208" t="str">
        <f>Fixed!I6</f>
        <v>NTC (512kbps)-Kathmadu,NP</v>
      </c>
      <c r="G1" s="208" t="str">
        <f>Fixed!I7</f>
        <v>PTCL (4Mbps)-Karachi,PK</v>
      </c>
      <c r="H1" s="208" t="str">
        <f>Fixed!I8</f>
        <v>SLT (2Mbps)-Colombo,LK</v>
      </c>
      <c r="I1" s="208" t="str">
        <f>Fixed!I9</f>
        <v>Dialog LTE (4Mbps)-Colombo,LK</v>
      </c>
      <c r="J1" s="208" t="str">
        <f>Fixed!I10</f>
        <v>Telkom Speedy Instant (512kbps)-Jakarta,ID</v>
      </c>
      <c r="K1" s="208" t="str">
        <f>Fixed!I11</f>
        <v>Internux LTE (72Mbps)-Jakarta,ID</v>
      </c>
      <c r="L1" s="208" t="str">
        <f>Fixed!I12</f>
        <v>True online (10Mbps)-Bangkok,TH</v>
      </c>
      <c r="M1" s="208" t="str">
        <f>Fixed!I13</f>
        <v>3BB (10Mbps)-Bangkok,TH</v>
      </c>
    </row>
    <row r="2" spans="1:13" ht="24.75" customHeight="1">
      <c r="A2" s="53" t="s">
        <v>21</v>
      </c>
      <c r="B2" s="54">
        <v>199.5</v>
      </c>
      <c r="C2" s="54">
        <v>107.25</v>
      </c>
      <c r="D2" s="54">
        <v>181</v>
      </c>
      <c r="E2" s="54">
        <v>155.4</v>
      </c>
      <c r="F2" s="54">
        <v>481.25</v>
      </c>
      <c r="G2" s="54">
        <v>81</v>
      </c>
      <c r="H2" s="54">
        <v>386.25</v>
      </c>
      <c r="I2" s="54">
        <v>384.375</v>
      </c>
      <c r="J2" s="14">
        <v>518.20000000000005</v>
      </c>
      <c r="K2" s="14">
        <v>520.4</v>
      </c>
      <c r="L2" s="14">
        <v>42.25</v>
      </c>
      <c r="M2" s="54">
        <v>32</v>
      </c>
    </row>
    <row r="3" spans="1:13" ht="24.75" customHeight="1">
      <c r="A3" s="53" t="s">
        <v>22</v>
      </c>
      <c r="B3" s="54">
        <v>340.5</v>
      </c>
      <c r="C3" s="54">
        <v>132.25</v>
      </c>
      <c r="D3" s="54">
        <v>205</v>
      </c>
      <c r="E3" s="54">
        <v>103.8</v>
      </c>
      <c r="F3" s="54">
        <v>479.25</v>
      </c>
      <c r="G3" s="54">
        <v>76.25</v>
      </c>
      <c r="H3" s="54">
        <v>365</v>
      </c>
      <c r="I3" s="54">
        <v>421.25</v>
      </c>
      <c r="J3" s="14">
        <v>522.20000000000005</v>
      </c>
      <c r="K3" s="14">
        <v>485.8</v>
      </c>
      <c r="L3" s="14">
        <v>43.5</v>
      </c>
      <c r="M3" s="54">
        <v>32.615384615384613</v>
      </c>
    </row>
    <row r="4" spans="1:13" ht="24.75" customHeight="1">
      <c r="A4" s="53" t="s">
        <v>23</v>
      </c>
      <c r="B4" s="54">
        <v>355.25</v>
      </c>
      <c r="C4" s="54">
        <v>163.25</v>
      </c>
      <c r="D4" s="54">
        <v>269</v>
      </c>
      <c r="E4" s="54">
        <v>102.4</v>
      </c>
      <c r="F4" s="54">
        <v>525.25</v>
      </c>
      <c r="G4" s="54">
        <v>102.75</v>
      </c>
      <c r="H4" s="54">
        <v>379</v>
      </c>
      <c r="I4" s="54">
        <v>436.75</v>
      </c>
      <c r="J4" s="14">
        <v>513.20000000000005</v>
      </c>
      <c r="K4" s="14">
        <v>548.6</v>
      </c>
      <c r="L4" s="14">
        <v>44.25</v>
      </c>
      <c r="M4" s="54">
        <v>40.153846153846153</v>
      </c>
    </row>
    <row r="5" spans="1:13" ht="24.75" customHeight="1">
      <c r="A5" s="53" t="s">
        <v>24</v>
      </c>
      <c r="B5" s="54">
        <v>300</v>
      </c>
      <c r="C5" s="54">
        <v>219.25</v>
      </c>
      <c r="D5" s="54">
        <v>188</v>
      </c>
      <c r="E5" s="54">
        <v>105.8</v>
      </c>
      <c r="F5" s="54">
        <v>468.5</v>
      </c>
      <c r="G5" s="54">
        <v>89.25</v>
      </c>
      <c r="H5" s="54">
        <v>365</v>
      </c>
      <c r="I5" s="54">
        <v>421</v>
      </c>
      <c r="J5" s="14">
        <v>532</v>
      </c>
      <c r="K5" s="14">
        <v>491.8</v>
      </c>
      <c r="L5" s="14">
        <v>43</v>
      </c>
      <c r="M5" s="54">
        <v>34.384615384615387</v>
      </c>
    </row>
    <row r="6" spans="1:13" ht="24.75" customHeight="1">
      <c r="A6" s="53" t="s">
        <v>25</v>
      </c>
      <c r="B6" s="54">
        <v>220</v>
      </c>
      <c r="C6" s="54">
        <v>125.5</v>
      </c>
      <c r="D6" s="54">
        <v>167.6</v>
      </c>
      <c r="E6" s="54">
        <v>102</v>
      </c>
      <c r="F6" s="54">
        <v>482.25</v>
      </c>
      <c r="G6" s="54">
        <v>175.25</v>
      </c>
      <c r="H6" s="54">
        <v>417.75</v>
      </c>
      <c r="I6" s="54">
        <v>436.125</v>
      </c>
      <c r="J6" s="14">
        <v>521.20000000000005</v>
      </c>
      <c r="K6" s="14">
        <v>627.79999999999995</v>
      </c>
      <c r="L6" s="14">
        <v>42.25</v>
      </c>
      <c r="M6" s="54">
        <v>35.846153846153847</v>
      </c>
    </row>
    <row r="7" spans="1:13" ht="24.75" customHeight="1">
      <c r="A7" s="53" t="s">
        <v>26</v>
      </c>
      <c r="B7" s="54">
        <v>203.25</v>
      </c>
      <c r="C7" s="54">
        <v>135.5</v>
      </c>
      <c r="D7" s="54">
        <v>183</v>
      </c>
      <c r="E7" s="54">
        <v>111</v>
      </c>
      <c r="F7" s="14"/>
      <c r="G7" s="54">
        <v>158.5</v>
      </c>
      <c r="H7" s="54">
        <v>383</v>
      </c>
      <c r="I7" s="54">
        <v>373.25</v>
      </c>
      <c r="J7" s="14">
        <v>527.20000000000005</v>
      </c>
      <c r="K7" s="14">
        <v>531.20000000000005</v>
      </c>
      <c r="L7" s="14">
        <v>51</v>
      </c>
      <c r="M7" s="54">
        <v>37.846153846153847</v>
      </c>
    </row>
    <row r="10" spans="1:13" ht="24.75" customHeight="1">
      <c r="A10" s="55"/>
    </row>
    <row r="11" spans="1:13" ht="24.75" customHeight="1">
      <c r="A11" s="55"/>
    </row>
    <row r="12" spans="1:13" ht="24.75" customHeight="1">
      <c r="A12" s="55"/>
    </row>
    <row r="13" spans="1:13" ht="24.75" customHeight="1">
      <c r="A13" s="55"/>
    </row>
    <row r="14" spans="1:13" ht="24.75" customHeight="1">
      <c r="A14" s="55"/>
    </row>
    <row r="15" spans="1:13" ht="24.75" customHeight="1">
      <c r="A15" s="55"/>
    </row>
    <row r="16" spans="1:13" ht="24.75" customHeight="1">
      <c r="A16" s="55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sqref="A1:M1"/>
    </sheetView>
  </sheetViews>
  <sheetFormatPr defaultColWidth="9.85546875" defaultRowHeight="32.25" customHeight="1"/>
  <cols>
    <col min="1" max="16384" width="9.85546875" style="56"/>
  </cols>
  <sheetData>
    <row r="1" spans="1:13" ht="32.25" customHeight="1">
      <c r="A1" s="211" t="s">
        <v>30</v>
      </c>
      <c r="B1" s="208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11" t="str">
        <f>Fixed!I5</f>
        <v>Dhiragu (512kbps)-Male,MV</v>
      </c>
      <c r="F1" s="211" t="str">
        <f>Fixed!I6</f>
        <v>NTC (512kbps)-Kathmadu,NP</v>
      </c>
      <c r="G1" s="211" t="str">
        <f>Fixed!I7</f>
        <v>PTCL (4Mbps)-Karachi,PK</v>
      </c>
      <c r="H1" s="211" t="str">
        <f>Fixed!I8</f>
        <v>SLT (2Mbps)-Colombo,LK</v>
      </c>
      <c r="I1" s="208" t="str">
        <f>Fixed!I9</f>
        <v>Dialog LTE (4Mbps)-Colombo,LK</v>
      </c>
      <c r="J1" s="211" t="str">
        <f>Fixed!I10</f>
        <v>Telkom Speedy Instant (512kbps)-Jakarta,ID</v>
      </c>
      <c r="K1" s="211" t="str">
        <f>Fixed!I11</f>
        <v>Internux LTE (72Mbps)-Jakarta,ID</v>
      </c>
      <c r="L1" s="211" t="str">
        <f>Fixed!I12</f>
        <v>True online (10Mbps)-Bangkok,TH</v>
      </c>
      <c r="M1" s="211" t="str">
        <f>Fixed!I13</f>
        <v>3BB (10Mbps)-Bangkok,TH</v>
      </c>
    </row>
    <row r="2" spans="1:13" ht="32.25" customHeight="1">
      <c r="A2" s="57" t="s">
        <v>21</v>
      </c>
      <c r="B2" s="58">
        <v>21</v>
      </c>
      <c r="C2" s="58">
        <v>31.5</v>
      </c>
      <c r="D2" s="58">
        <v>88.8</v>
      </c>
      <c r="E2" s="58">
        <v>60</v>
      </c>
      <c r="F2" s="58">
        <v>210</v>
      </c>
      <c r="G2" s="58">
        <v>24.5</v>
      </c>
      <c r="H2" s="58">
        <v>125</v>
      </c>
      <c r="I2" s="58">
        <v>71.125</v>
      </c>
      <c r="J2" s="59">
        <v>85.4</v>
      </c>
      <c r="K2" s="59">
        <v>189.6</v>
      </c>
      <c r="L2" s="59">
        <v>2.25</v>
      </c>
      <c r="M2" s="58">
        <v>1.9230769230769231</v>
      </c>
    </row>
    <row r="3" spans="1:13" ht="32.25" customHeight="1">
      <c r="A3" s="57" t="s">
        <v>22</v>
      </c>
      <c r="B3" s="58">
        <v>176.75</v>
      </c>
      <c r="C3" s="58">
        <v>88.25</v>
      </c>
      <c r="D3" s="58">
        <v>54.2</v>
      </c>
      <c r="E3" s="58">
        <v>5.2</v>
      </c>
      <c r="F3" s="58">
        <v>110.25</v>
      </c>
      <c r="G3" s="58">
        <v>10</v>
      </c>
      <c r="H3" s="58">
        <v>96</v>
      </c>
      <c r="I3" s="58">
        <v>45.25</v>
      </c>
      <c r="J3" s="59">
        <v>133.80000000000001</v>
      </c>
      <c r="K3" s="59">
        <v>230.8</v>
      </c>
      <c r="L3" s="59">
        <v>3.75</v>
      </c>
      <c r="M3" s="58">
        <v>5.0769230769230766</v>
      </c>
    </row>
    <row r="4" spans="1:13" ht="32.25" customHeight="1">
      <c r="A4" s="57" t="s">
        <v>23</v>
      </c>
      <c r="B4" s="58">
        <v>51.25</v>
      </c>
      <c r="C4" s="58">
        <v>92.25</v>
      </c>
      <c r="D4" s="58">
        <v>76.400000000000006</v>
      </c>
      <c r="E4" s="58">
        <v>38.200000000000003</v>
      </c>
      <c r="F4" s="58">
        <v>165.5</v>
      </c>
      <c r="G4" s="58">
        <v>70.25</v>
      </c>
      <c r="H4" s="58">
        <v>112.25</v>
      </c>
      <c r="I4" s="58">
        <v>81.875</v>
      </c>
      <c r="J4" s="59">
        <v>77.2</v>
      </c>
      <c r="K4" s="59">
        <v>208</v>
      </c>
      <c r="L4" s="59">
        <v>9</v>
      </c>
      <c r="M4" s="58">
        <v>24</v>
      </c>
    </row>
    <row r="5" spans="1:13" ht="32.25" customHeight="1">
      <c r="A5" s="57" t="s">
        <v>24</v>
      </c>
      <c r="B5" s="58">
        <v>68</v>
      </c>
      <c r="C5" s="58">
        <v>38.25</v>
      </c>
      <c r="D5" s="58">
        <v>93.4</v>
      </c>
      <c r="E5" s="58">
        <v>13</v>
      </c>
      <c r="F5" s="58">
        <v>177.25</v>
      </c>
      <c r="G5" s="58">
        <v>44.25</v>
      </c>
      <c r="H5" s="58">
        <v>94.5</v>
      </c>
      <c r="I5" s="58">
        <v>75.375</v>
      </c>
      <c r="J5" s="59">
        <v>52.6</v>
      </c>
      <c r="K5" s="59">
        <v>258.8</v>
      </c>
      <c r="L5" s="59">
        <v>2</v>
      </c>
      <c r="M5" s="58">
        <v>11.461538461538462</v>
      </c>
    </row>
    <row r="6" spans="1:13" ht="32.25" customHeight="1">
      <c r="A6" s="57" t="s">
        <v>25</v>
      </c>
      <c r="B6" s="58">
        <v>17.25</v>
      </c>
      <c r="C6" s="58">
        <v>57.75</v>
      </c>
      <c r="D6" s="58">
        <v>21</v>
      </c>
      <c r="E6" s="58">
        <v>3.2</v>
      </c>
      <c r="F6" s="58">
        <v>76.5</v>
      </c>
      <c r="G6" s="58">
        <v>202.75</v>
      </c>
      <c r="H6" s="58">
        <v>132.25</v>
      </c>
      <c r="I6" s="58">
        <v>52</v>
      </c>
      <c r="J6" s="59">
        <v>91.4</v>
      </c>
      <c r="K6" s="59">
        <v>189.4</v>
      </c>
      <c r="L6" s="59">
        <v>2</v>
      </c>
      <c r="M6" s="58">
        <v>15.23076923076923</v>
      </c>
    </row>
    <row r="7" spans="1:13" ht="32.25" customHeight="1">
      <c r="A7" s="57" t="s">
        <v>26</v>
      </c>
      <c r="B7" s="58">
        <v>19.75</v>
      </c>
      <c r="C7" s="58">
        <v>55</v>
      </c>
      <c r="D7" s="58">
        <v>73.599999999999994</v>
      </c>
      <c r="E7" s="58">
        <v>28</v>
      </c>
      <c r="F7" s="59"/>
      <c r="G7" s="58">
        <v>49.5</v>
      </c>
      <c r="H7" s="58">
        <v>115</v>
      </c>
      <c r="I7" s="58">
        <v>44.625</v>
      </c>
      <c r="J7" s="59">
        <v>53.8</v>
      </c>
      <c r="K7" s="59">
        <v>197</v>
      </c>
      <c r="L7" s="59">
        <v>23.333333333333332</v>
      </c>
      <c r="M7" s="58">
        <v>13.384615384615385</v>
      </c>
    </row>
    <row r="10" spans="1:13" ht="32.25" customHeight="1">
      <c r="A10" s="60"/>
    </row>
    <row r="11" spans="1:13" ht="32.25" customHeight="1">
      <c r="A11" s="60"/>
    </row>
    <row r="12" spans="1:13" ht="32.25" customHeight="1">
      <c r="A12" s="60"/>
    </row>
    <row r="13" spans="1:13" ht="32.25" customHeight="1">
      <c r="A13" s="60"/>
    </row>
    <row r="14" spans="1:13" ht="32.25" customHeight="1">
      <c r="A14" s="60"/>
    </row>
    <row r="15" spans="1:13" ht="32.25" customHeight="1">
      <c r="A15" s="60"/>
    </row>
    <row r="16" spans="1:13" ht="32.25" customHeight="1">
      <c r="A16" s="6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="80" zoomScaleNormal="80" workbookViewId="0">
      <selection sqref="A1:M1"/>
    </sheetView>
  </sheetViews>
  <sheetFormatPr defaultColWidth="9.140625" defaultRowHeight="27" customHeight="1"/>
  <cols>
    <col min="1" max="1" width="9.140625" style="52" customWidth="1"/>
    <col min="2" max="16384" width="9.140625" style="52"/>
  </cols>
  <sheetData>
    <row r="1" spans="1:13" ht="27" customHeight="1">
      <c r="A1" s="208"/>
      <c r="B1" s="208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08" t="str">
        <f>Fixed!I5</f>
        <v>Dhiragu (512kbps)-Male,MV</v>
      </c>
      <c r="F1" s="208" t="str">
        <f>Fixed!I6</f>
        <v>NTC (512kbps)-Kathmadu,NP</v>
      </c>
      <c r="G1" s="208" t="str">
        <f>Fixed!I7</f>
        <v>PTCL (4Mbps)-Karachi,PK</v>
      </c>
      <c r="H1" s="208" t="str">
        <f>Fixed!I8</f>
        <v>SLT (2Mbps)-Colombo,LK</v>
      </c>
      <c r="I1" s="208" t="str">
        <f>Fixed!I9</f>
        <v>Dialog LTE (4Mbps)-Colombo,LK</v>
      </c>
      <c r="J1" s="208" t="str">
        <f>Fixed!I10</f>
        <v>Telkom Speedy Instant (512kbps)-Jakarta,ID</v>
      </c>
      <c r="K1" s="208" t="str">
        <f>Fixed!I11</f>
        <v>Internux LTE (72Mbps)-Jakarta,ID</v>
      </c>
      <c r="L1" s="208" t="str">
        <f>Fixed!I12</f>
        <v>True online (10Mbps)-Bangkok,TH</v>
      </c>
      <c r="M1" s="208" t="str">
        <f>Fixed!I13</f>
        <v>3BB (10Mbps)-Bangkok,TH</v>
      </c>
    </row>
    <row r="2" spans="1:13" ht="27" customHeight="1">
      <c r="A2" s="53" t="s">
        <v>21</v>
      </c>
      <c r="B2" s="54">
        <v>0</v>
      </c>
      <c r="C2" s="54">
        <v>0</v>
      </c>
      <c r="D2" s="61">
        <v>0</v>
      </c>
      <c r="E2" s="54">
        <v>0</v>
      </c>
      <c r="F2" s="54">
        <v>0</v>
      </c>
      <c r="G2" s="54">
        <v>0</v>
      </c>
      <c r="H2" s="54">
        <v>0</v>
      </c>
      <c r="I2" s="54">
        <v>0</v>
      </c>
      <c r="J2" s="14">
        <v>0</v>
      </c>
      <c r="K2" s="14">
        <v>0</v>
      </c>
      <c r="L2" s="14">
        <v>0</v>
      </c>
      <c r="M2" s="54">
        <v>0</v>
      </c>
    </row>
    <row r="3" spans="1:13" ht="27" customHeight="1">
      <c r="A3" s="53" t="s">
        <v>22</v>
      </c>
      <c r="B3" s="54">
        <v>0</v>
      </c>
      <c r="C3" s="54">
        <v>0</v>
      </c>
      <c r="D3" s="61">
        <v>0</v>
      </c>
      <c r="E3" s="54">
        <v>0</v>
      </c>
      <c r="F3" s="54">
        <v>0</v>
      </c>
      <c r="G3" s="54">
        <v>0</v>
      </c>
      <c r="H3" s="54">
        <v>0</v>
      </c>
      <c r="I3" s="54">
        <v>0</v>
      </c>
      <c r="J3" s="14">
        <v>0</v>
      </c>
      <c r="K3" s="14">
        <v>0</v>
      </c>
      <c r="L3" s="14">
        <v>0</v>
      </c>
      <c r="M3" s="54">
        <v>0</v>
      </c>
    </row>
    <row r="4" spans="1:13" ht="27" customHeight="1">
      <c r="A4" s="53" t="s">
        <v>23</v>
      </c>
      <c r="B4" s="54">
        <v>0</v>
      </c>
      <c r="C4" s="54">
        <v>0</v>
      </c>
      <c r="D4" s="61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14">
        <v>0</v>
      </c>
      <c r="K4" s="14">
        <v>0</v>
      </c>
      <c r="L4" s="14">
        <v>0</v>
      </c>
      <c r="M4" s="54">
        <v>0</v>
      </c>
    </row>
    <row r="5" spans="1:13" ht="27" customHeight="1">
      <c r="A5" s="53" t="s">
        <v>24</v>
      </c>
      <c r="B5" s="54">
        <v>0</v>
      </c>
      <c r="C5" s="54">
        <v>0</v>
      </c>
      <c r="D5" s="61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14">
        <v>0</v>
      </c>
      <c r="K5" s="14">
        <v>0</v>
      </c>
      <c r="L5" s="14">
        <v>0</v>
      </c>
      <c r="M5" s="54">
        <v>0</v>
      </c>
    </row>
    <row r="6" spans="1:13" ht="27" customHeight="1">
      <c r="A6" s="53" t="s">
        <v>25</v>
      </c>
      <c r="B6" s="54">
        <v>0</v>
      </c>
      <c r="C6" s="54">
        <v>0</v>
      </c>
      <c r="D6" s="61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14">
        <v>0</v>
      </c>
      <c r="K6" s="14">
        <v>0</v>
      </c>
      <c r="L6" s="14">
        <v>0</v>
      </c>
      <c r="M6" s="54">
        <v>0</v>
      </c>
    </row>
    <row r="7" spans="1:13" ht="27" customHeight="1">
      <c r="A7" s="53" t="s">
        <v>26</v>
      </c>
      <c r="B7" s="54">
        <v>0</v>
      </c>
      <c r="C7" s="54">
        <v>0</v>
      </c>
      <c r="D7" s="61">
        <v>0</v>
      </c>
      <c r="E7" s="54">
        <v>0</v>
      </c>
      <c r="F7" s="14"/>
      <c r="G7" s="54">
        <v>0</v>
      </c>
      <c r="H7" s="54">
        <v>0</v>
      </c>
      <c r="I7" s="54">
        <v>0</v>
      </c>
      <c r="J7" s="14">
        <v>0</v>
      </c>
      <c r="K7" s="14">
        <v>0</v>
      </c>
      <c r="L7" s="14">
        <v>0</v>
      </c>
      <c r="M7" s="54">
        <v>0</v>
      </c>
    </row>
    <row r="10" spans="1:13" ht="27" customHeight="1">
      <c r="A10" s="55"/>
    </row>
    <row r="11" spans="1:13" ht="27" customHeight="1">
      <c r="A11" s="55"/>
    </row>
    <row r="12" spans="1:13" ht="27" customHeight="1">
      <c r="A12" s="55"/>
    </row>
    <row r="13" spans="1:13" ht="27" customHeight="1">
      <c r="A13" s="55"/>
    </row>
    <row r="14" spans="1:13" ht="27" customHeight="1">
      <c r="A14" s="55"/>
    </row>
    <row r="15" spans="1:13" ht="27" customHeight="1">
      <c r="A15" s="55"/>
    </row>
    <row r="16" spans="1:13" ht="27" customHeight="1">
      <c r="A16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="80" zoomScaleNormal="80" workbookViewId="0">
      <selection activeCell="H2" sqref="H2"/>
    </sheetView>
  </sheetViews>
  <sheetFormatPr defaultColWidth="13.28515625" defaultRowHeight="25.5" customHeight="1"/>
  <cols>
    <col min="1" max="16384" width="13.28515625" style="46"/>
  </cols>
  <sheetData>
    <row r="1" spans="1:13" ht="25.5" customHeight="1">
      <c r="A1" s="204" t="s">
        <v>151</v>
      </c>
      <c r="B1" s="205" t="s">
        <v>44</v>
      </c>
      <c r="C1" s="205" t="s">
        <v>45</v>
      </c>
      <c r="D1" s="205" t="s">
        <v>46</v>
      </c>
      <c r="E1" s="205" t="s">
        <v>19</v>
      </c>
      <c r="F1" s="205" t="s">
        <v>115</v>
      </c>
      <c r="G1" s="205" t="s">
        <v>109</v>
      </c>
      <c r="H1" s="205" t="s">
        <v>47</v>
      </c>
      <c r="I1" s="205" t="s">
        <v>48</v>
      </c>
      <c r="J1" s="205" t="s">
        <v>161</v>
      </c>
      <c r="K1" s="205" t="s">
        <v>162</v>
      </c>
      <c r="L1" s="205" t="s">
        <v>142</v>
      </c>
      <c r="M1" s="206" t="s">
        <v>49</v>
      </c>
    </row>
    <row r="2" spans="1:13" ht="25.5" customHeight="1">
      <c r="A2" s="167" t="s">
        <v>21</v>
      </c>
      <c r="B2" s="48">
        <v>867</v>
      </c>
      <c r="C2" s="48">
        <v>2434</v>
      </c>
      <c r="D2" s="48">
        <v>613.20000000000005</v>
      </c>
      <c r="E2" s="48">
        <v>981.2</v>
      </c>
      <c r="F2" s="48">
        <v>467.25</v>
      </c>
      <c r="G2" s="48">
        <v>1282.5</v>
      </c>
      <c r="H2" s="48">
        <v>5496.25</v>
      </c>
      <c r="I2" s="48">
        <v>5366.4285714285716</v>
      </c>
      <c r="J2" s="48">
        <v>560.79999999999995</v>
      </c>
      <c r="K2" s="48">
        <v>847.6</v>
      </c>
      <c r="L2" s="48">
        <v>1333822</v>
      </c>
      <c r="M2" s="168">
        <v>1013.0769230769231</v>
      </c>
    </row>
    <row r="3" spans="1:13" ht="25.5" customHeight="1">
      <c r="A3" s="167" t="s">
        <v>22</v>
      </c>
      <c r="B3" s="48">
        <v>825.5</v>
      </c>
      <c r="C3" s="48">
        <v>2320.75</v>
      </c>
      <c r="D3" s="48">
        <v>750.6</v>
      </c>
      <c r="E3" s="48">
        <v>942.2</v>
      </c>
      <c r="F3" s="48">
        <v>337.25</v>
      </c>
      <c r="G3" s="48">
        <v>1479</v>
      </c>
      <c r="H3" s="48">
        <v>5594</v>
      </c>
      <c r="I3" s="48">
        <v>5841.4285714285716</v>
      </c>
      <c r="J3" s="48">
        <v>482.4</v>
      </c>
      <c r="K3" s="48">
        <v>849.2</v>
      </c>
      <c r="L3" s="48">
        <v>876697</v>
      </c>
      <c r="M3" s="168">
        <v>1233.5384615384614</v>
      </c>
    </row>
    <row r="4" spans="1:13" ht="25.5" customHeight="1">
      <c r="A4" s="167" t="s">
        <v>23</v>
      </c>
      <c r="B4" s="48">
        <v>590.25</v>
      </c>
      <c r="C4" s="48">
        <v>2226</v>
      </c>
      <c r="D4" s="48">
        <v>480.4</v>
      </c>
      <c r="E4" s="48">
        <v>872.4</v>
      </c>
      <c r="F4" s="48">
        <v>336.25</v>
      </c>
      <c r="G4" s="48">
        <v>2090.5</v>
      </c>
      <c r="H4" s="48">
        <v>5612.5</v>
      </c>
      <c r="I4" s="48">
        <v>5831</v>
      </c>
      <c r="J4" s="48">
        <v>560.6</v>
      </c>
      <c r="K4" s="48">
        <v>952.8</v>
      </c>
      <c r="L4" s="48">
        <v>621125.5</v>
      </c>
      <c r="M4" s="168">
        <v>1053.6153846153845</v>
      </c>
    </row>
    <row r="5" spans="1:13" ht="25.5" customHeight="1">
      <c r="A5" s="167" t="s">
        <v>24</v>
      </c>
      <c r="B5" s="48">
        <v>733.25</v>
      </c>
      <c r="C5" s="48">
        <v>1594.75</v>
      </c>
      <c r="D5" s="48">
        <v>533.79999999999995</v>
      </c>
      <c r="E5" s="48">
        <v>1014</v>
      </c>
      <c r="F5" s="48">
        <v>669.25</v>
      </c>
      <c r="G5" s="48">
        <v>1002.5</v>
      </c>
      <c r="H5" s="48">
        <v>5534.5</v>
      </c>
      <c r="I5" s="48">
        <v>5887</v>
      </c>
      <c r="J5" s="48">
        <v>559.4</v>
      </c>
      <c r="K5" s="48">
        <v>1173.5999999999999</v>
      </c>
      <c r="L5" s="48">
        <v>1095042.9166666667</v>
      </c>
      <c r="M5" s="168">
        <v>883</v>
      </c>
    </row>
    <row r="6" spans="1:13" ht="25.5" customHeight="1">
      <c r="A6" s="167" t="s">
        <v>25</v>
      </c>
      <c r="B6" s="48">
        <v>737.5</v>
      </c>
      <c r="C6" s="48">
        <v>2629</v>
      </c>
      <c r="D6" s="48">
        <v>572.20000000000005</v>
      </c>
      <c r="E6" s="48">
        <v>1006.4</v>
      </c>
      <c r="F6" s="48">
        <v>827.5</v>
      </c>
      <c r="G6" s="48">
        <v>1048</v>
      </c>
      <c r="H6" s="48">
        <v>5575.25</v>
      </c>
      <c r="I6" s="48">
        <v>5726</v>
      </c>
      <c r="J6" s="48">
        <v>561</v>
      </c>
      <c r="K6" s="48">
        <v>787.6</v>
      </c>
      <c r="L6" s="48">
        <v>856108.25</v>
      </c>
      <c r="M6" s="168">
        <v>1015.2307692307693</v>
      </c>
    </row>
    <row r="7" spans="1:13" ht="25.5" customHeight="1">
      <c r="A7" s="169" t="s">
        <v>26</v>
      </c>
      <c r="B7" s="170">
        <v>526.5</v>
      </c>
      <c r="C7" s="170">
        <v>2461.75</v>
      </c>
      <c r="D7" s="170">
        <v>518</v>
      </c>
      <c r="E7" s="170">
        <v>810.4</v>
      </c>
      <c r="F7" s="170"/>
      <c r="G7" s="170">
        <v>1089.75</v>
      </c>
      <c r="H7" s="170">
        <v>5475.75</v>
      </c>
      <c r="I7" s="170">
        <v>7048.2857142857147</v>
      </c>
      <c r="J7" s="170">
        <v>561</v>
      </c>
      <c r="K7" s="170">
        <v>838.6</v>
      </c>
      <c r="L7" s="170">
        <v>818232.66666666663</v>
      </c>
      <c r="M7" s="171">
        <v>1004.2307692307693</v>
      </c>
    </row>
    <row r="10" spans="1:13" ht="25.5" customHeight="1">
      <c r="A10" s="51" t="s">
        <v>42</v>
      </c>
      <c r="B10" s="46">
        <f>Fixed!E2</f>
        <v>1024</v>
      </c>
      <c r="C10" s="46">
        <v>4096</v>
      </c>
      <c r="D10" s="46">
        <v>4096</v>
      </c>
      <c r="E10" s="46">
        <v>512</v>
      </c>
      <c r="F10" s="46">
        <v>512</v>
      </c>
      <c r="G10" s="46">
        <v>4096</v>
      </c>
      <c r="H10" s="46">
        <v>2048</v>
      </c>
      <c r="I10" s="46">
        <v>4096</v>
      </c>
      <c r="J10" s="46">
        <v>512</v>
      </c>
      <c r="K10" s="46">
        <v>27648</v>
      </c>
      <c r="L10" s="46">
        <v>10240</v>
      </c>
      <c r="M10" s="46">
        <v>10240</v>
      </c>
    </row>
    <row r="11" spans="1:13" ht="25.5" customHeight="1">
      <c r="A11" s="207"/>
      <c r="B11" s="207" t="str">
        <f>Fixed!I2</f>
        <v>BSNL (1Mbps)-Bangalore,IN</v>
      </c>
      <c r="C11" s="207" t="str">
        <f>Fixed!I3</f>
        <v>BSNL (4Mbps)-Chennai,IN</v>
      </c>
      <c r="D11" s="207" t="str">
        <f>Fixed!I4</f>
        <v>BSNL (4Mbps)-Delhi,IN</v>
      </c>
      <c r="E11" s="207" t="str">
        <f>Fixed!I5</f>
        <v>Dhiragu (512kbps)-Male,MV</v>
      </c>
      <c r="F11" s="207" t="str">
        <f>Fixed!I6</f>
        <v>NTC (512kbps)-Kathmadu,NP</v>
      </c>
      <c r="G11" s="207" t="str">
        <f>Fixed!I7</f>
        <v>PTCL (4Mbps)-Karachi,PK</v>
      </c>
      <c r="H11" s="207" t="str">
        <f>Fixed!I8</f>
        <v>SLT (2Mbps)-Colombo,LK</v>
      </c>
      <c r="I11" s="177" t="s">
        <v>48</v>
      </c>
      <c r="J11" s="177" t="s">
        <v>161</v>
      </c>
      <c r="K11" s="177" t="s">
        <v>162</v>
      </c>
      <c r="L11" s="207" t="str">
        <f>Fixed!I12</f>
        <v>True online (10Mbps)-Bangkok,TH</v>
      </c>
      <c r="M11" s="207" t="str">
        <f>Fixed!I13</f>
        <v>3BB (10Mbps)-Bangkok,TH</v>
      </c>
    </row>
    <row r="12" spans="1:13" ht="25.5" customHeight="1">
      <c r="A12" s="49" t="s">
        <v>21</v>
      </c>
      <c r="B12" s="49">
        <f>(B2/B10)*100</f>
        <v>84.66796875</v>
      </c>
      <c r="C12" s="49">
        <f>(C2/C10)*100</f>
        <v>59.423828125</v>
      </c>
      <c r="D12" s="49">
        <f t="shared" ref="D12:M12" si="0">(D2/D10)*100</f>
        <v>14.970703125000002</v>
      </c>
      <c r="E12" s="49">
        <f t="shared" si="0"/>
        <v>191.640625</v>
      </c>
      <c r="F12" s="49">
        <f t="shared" si="0"/>
        <v>91.259765625</v>
      </c>
      <c r="G12" s="49">
        <f t="shared" si="0"/>
        <v>31.31103515625</v>
      </c>
      <c r="H12" s="49">
        <f t="shared" si="0"/>
        <v>268.37158203125</v>
      </c>
      <c r="I12" s="49">
        <f t="shared" si="0"/>
        <v>131.01632254464286</v>
      </c>
      <c r="J12" s="49">
        <f t="shared" si="0"/>
        <v>109.53124999999999</v>
      </c>
      <c r="K12" s="49">
        <f t="shared" si="0"/>
        <v>3.0656828703703702</v>
      </c>
      <c r="L12" s="49">
        <f t="shared" si="0"/>
        <v>13025.605468750002</v>
      </c>
      <c r="M12" s="49">
        <f t="shared" si="0"/>
        <v>9.8933293269230766</v>
      </c>
    </row>
    <row r="13" spans="1:13" ht="25.5" customHeight="1">
      <c r="A13" s="47" t="s">
        <v>22</v>
      </c>
      <c r="B13" s="49">
        <f>(B3/B10)*100</f>
        <v>80.615234375</v>
      </c>
      <c r="C13" s="49">
        <f>(C3/C10)*100</f>
        <v>56.658935546875</v>
      </c>
      <c r="D13" s="49">
        <f t="shared" ref="D13:M13" si="1">(D3/D10)*100</f>
        <v>18.3251953125</v>
      </c>
      <c r="E13" s="49">
        <f t="shared" si="1"/>
        <v>184.0234375</v>
      </c>
      <c r="F13" s="49">
        <f t="shared" si="1"/>
        <v>65.869140625</v>
      </c>
      <c r="G13" s="49">
        <f t="shared" si="1"/>
        <v>36.1083984375</v>
      </c>
      <c r="H13" s="49">
        <f t="shared" si="1"/>
        <v>273.14453125</v>
      </c>
      <c r="I13" s="49">
        <f t="shared" si="1"/>
        <v>142.61300223214286</v>
      </c>
      <c r="J13" s="49">
        <f t="shared" si="1"/>
        <v>94.21875</v>
      </c>
      <c r="K13" s="49">
        <f t="shared" si="1"/>
        <v>3.0714699074074074</v>
      </c>
      <c r="L13" s="49">
        <f t="shared" si="1"/>
        <v>8561.494140625</v>
      </c>
      <c r="M13" s="49">
        <f t="shared" si="1"/>
        <v>12.046274038461538</v>
      </c>
    </row>
    <row r="14" spans="1:13" ht="25.5" customHeight="1">
      <c r="A14" s="47" t="s">
        <v>23</v>
      </c>
      <c r="B14" s="49">
        <f>(B4/B10)*100</f>
        <v>57.6416015625</v>
      </c>
      <c r="C14" s="49">
        <f>(C4/C10)*100</f>
        <v>54.345703125</v>
      </c>
      <c r="D14" s="49">
        <f t="shared" ref="D14:M14" si="2">(D4/D10)*100</f>
        <v>11.728515625</v>
      </c>
      <c r="E14" s="49">
        <f t="shared" si="2"/>
        <v>170.390625</v>
      </c>
      <c r="F14" s="49">
        <f t="shared" si="2"/>
        <v>65.673828125</v>
      </c>
      <c r="G14" s="49">
        <f t="shared" si="2"/>
        <v>51.03759765625</v>
      </c>
      <c r="H14" s="49">
        <f t="shared" si="2"/>
        <v>274.0478515625</v>
      </c>
      <c r="I14" s="49">
        <f t="shared" si="2"/>
        <v>142.3583984375</v>
      </c>
      <c r="J14" s="49">
        <f t="shared" si="2"/>
        <v>109.4921875</v>
      </c>
      <c r="K14" s="49">
        <f t="shared" si="2"/>
        <v>3.4461805555555549</v>
      </c>
      <c r="L14" s="49">
        <f t="shared" si="2"/>
        <v>6065.6787109375</v>
      </c>
      <c r="M14" s="49">
        <f t="shared" si="2"/>
        <v>10.289212740384615</v>
      </c>
    </row>
    <row r="15" spans="1:13" ht="25.5" customHeight="1">
      <c r="A15" s="47" t="s">
        <v>24</v>
      </c>
      <c r="B15" s="49">
        <f>(B5/B10)*100</f>
        <v>71.6064453125</v>
      </c>
      <c r="C15" s="49">
        <f>(C5/C10)*100</f>
        <v>38.934326171875</v>
      </c>
      <c r="D15" s="49">
        <f t="shared" ref="D15:M15" si="3">(D5/D10)*100</f>
        <v>13.032226562499998</v>
      </c>
      <c r="E15" s="49">
        <f t="shared" si="3"/>
        <v>198.046875</v>
      </c>
      <c r="F15" s="49">
        <f t="shared" si="3"/>
        <v>130.712890625</v>
      </c>
      <c r="G15" s="49">
        <f t="shared" si="3"/>
        <v>24.47509765625</v>
      </c>
      <c r="H15" s="49">
        <f t="shared" si="3"/>
        <v>270.2392578125</v>
      </c>
      <c r="I15" s="49">
        <f t="shared" si="3"/>
        <v>143.7255859375</v>
      </c>
      <c r="J15" s="49">
        <f t="shared" si="3"/>
        <v>109.2578125</v>
      </c>
      <c r="K15" s="49">
        <f t="shared" si="3"/>
        <v>4.2447916666666661</v>
      </c>
      <c r="L15" s="49">
        <f t="shared" si="3"/>
        <v>10693.778483072918</v>
      </c>
      <c r="M15" s="49">
        <f t="shared" si="3"/>
        <v>8.623046875</v>
      </c>
    </row>
    <row r="16" spans="1:13" ht="25.5" customHeight="1">
      <c r="A16" s="47" t="s">
        <v>25</v>
      </c>
      <c r="B16" s="49">
        <f>(B6/B10)*100</f>
        <v>72.021484375</v>
      </c>
      <c r="C16" s="49">
        <f>(C6/C10)*100</f>
        <v>64.1845703125</v>
      </c>
      <c r="D16" s="49">
        <f t="shared" ref="D16:M16" si="4">(D6/D10)*100</f>
        <v>13.969726562500002</v>
      </c>
      <c r="E16" s="49">
        <f t="shared" si="4"/>
        <v>196.5625</v>
      </c>
      <c r="F16" s="49">
        <f t="shared" si="4"/>
        <v>161.62109375</v>
      </c>
      <c r="G16" s="49">
        <f t="shared" si="4"/>
        <v>25.5859375</v>
      </c>
      <c r="H16" s="49">
        <f t="shared" si="4"/>
        <v>272.22900390625</v>
      </c>
      <c r="I16" s="49">
        <f t="shared" si="4"/>
        <v>139.794921875</v>
      </c>
      <c r="J16" s="49">
        <f t="shared" si="4"/>
        <v>109.5703125</v>
      </c>
      <c r="K16" s="49">
        <f t="shared" si="4"/>
        <v>2.8486689814814814</v>
      </c>
      <c r="L16" s="49">
        <f t="shared" si="4"/>
        <v>8360.43212890625</v>
      </c>
      <c r="M16" s="49">
        <f t="shared" si="4"/>
        <v>9.9143629807692317</v>
      </c>
    </row>
    <row r="17" spans="1:17" ht="25.5" customHeight="1">
      <c r="A17" s="47" t="s">
        <v>26</v>
      </c>
      <c r="B17" s="49">
        <f>(B7/B10)*100</f>
        <v>51.416015625</v>
      </c>
      <c r="C17" s="49">
        <f>(C7/C10)*100</f>
        <v>60.101318359375</v>
      </c>
      <c r="D17" s="49">
        <f t="shared" ref="D17:M17" si="5">(D7/D10)*100</f>
        <v>12.646484375</v>
      </c>
      <c r="E17" s="49">
        <f t="shared" si="5"/>
        <v>158.28125</v>
      </c>
      <c r="F17" s="49"/>
      <c r="G17" s="49">
        <f t="shared" si="5"/>
        <v>26.605224609375</v>
      </c>
      <c r="H17" s="49">
        <f t="shared" si="5"/>
        <v>267.37060546875</v>
      </c>
      <c r="I17" s="49">
        <f t="shared" si="5"/>
        <v>172.07728794642858</v>
      </c>
      <c r="J17" s="49">
        <f t="shared" si="5"/>
        <v>109.5703125</v>
      </c>
      <c r="K17" s="49">
        <f t="shared" si="5"/>
        <v>3.0331307870370372</v>
      </c>
      <c r="L17" s="49">
        <f t="shared" si="5"/>
        <v>7990.5533854166661</v>
      </c>
      <c r="M17" s="49">
        <f t="shared" si="5"/>
        <v>9.8069411057692317</v>
      </c>
    </row>
    <row r="18" spans="1:17" ht="25.5" customHeight="1">
      <c r="A18" s="50"/>
      <c r="Q18" s="52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90" zoomScaleNormal="90" workbookViewId="0">
      <selection activeCell="N12" sqref="N12"/>
    </sheetView>
  </sheetViews>
  <sheetFormatPr defaultRowHeight="15"/>
  <cols>
    <col min="1" max="1" width="9.140625" style="1"/>
    <col min="2" max="2" width="11.5703125" style="1" bestFit="1" customWidth="1"/>
    <col min="3" max="3" width="10.5703125" style="1" bestFit="1" customWidth="1"/>
    <col min="4" max="16384" width="9.140625" style="1"/>
  </cols>
  <sheetData>
    <row r="1" spans="1:13" ht="105">
      <c r="A1" s="208"/>
      <c r="B1" s="210" t="s">
        <v>44</v>
      </c>
      <c r="C1" s="210" t="s">
        <v>45</v>
      </c>
      <c r="D1" s="210" t="s">
        <v>46</v>
      </c>
      <c r="E1" s="210" t="s">
        <v>19</v>
      </c>
      <c r="F1" s="210" t="s">
        <v>115</v>
      </c>
      <c r="G1" s="210" t="s">
        <v>109</v>
      </c>
      <c r="H1" s="210" t="s">
        <v>47</v>
      </c>
      <c r="I1" s="210" t="s">
        <v>48</v>
      </c>
      <c r="J1" s="210" t="s">
        <v>161</v>
      </c>
      <c r="K1" s="210" t="s">
        <v>162</v>
      </c>
      <c r="L1" s="210" t="s">
        <v>142</v>
      </c>
      <c r="M1" s="210" t="s">
        <v>49</v>
      </c>
    </row>
    <row r="2" spans="1:13">
      <c r="A2" s="5" t="s">
        <v>21</v>
      </c>
      <c r="B2" s="48">
        <v>867</v>
      </c>
      <c r="C2" s="48">
        <v>2434</v>
      </c>
      <c r="D2" s="48">
        <v>613.20000000000005</v>
      </c>
      <c r="E2" s="48">
        <v>981.2</v>
      </c>
      <c r="F2" s="48">
        <v>467.25</v>
      </c>
      <c r="G2" s="48">
        <v>1282.5</v>
      </c>
      <c r="H2" s="48">
        <v>5496.25</v>
      </c>
      <c r="I2" s="48">
        <v>5366.4285714285716</v>
      </c>
      <c r="J2" s="48">
        <v>560.79999999999995</v>
      </c>
      <c r="K2" s="48">
        <v>847.6</v>
      </c>
      <c r="L2" s="48">
        <v>1333822</v>
      </c>
      <c r="M2" s="168">
        <v>1013.0769230769231</v>
      </c>
    </row>
    <row r="3" spans="1:13">
      <c r="A3" s="5" t="s">
        <v>22</v>
      </c>
      <c r="B3" s="48">
        <v>825.5</v>
      </c>
      <c r="C3" s="48">
        <v>2320.75</v>
      </c>
      <c r="D3" s="48">
        <v>750.6</v>
      </c>
      <c r="E3" s="48">
        <v>942.2</v>
      </c>
      <c r="F3" s="48">
        <v>337.25</v>
      </c>
      <c r="G3" s="48">
        <v>1479</v>
      </c>
      <c r="H3" s="48">
        <v>5594</v>
      </c>
      <c r="I3" s="48">
        <v>5841.4285714285716</v>
      </c>
      <c r="J3" s="48">
        <v>482.4</v>
      </c>
      <c r="K3" s="48">
        <v>849.2</v>
      </c>
      <c r="L3" s="48">
        <v>876697</v>
      </c>
      <c r="M3" s="168">
        <v>1233.5384615384614</v>
      </c>
    </row>
    <row r="4" spans="1:13">
      <c r="A4" s="5" t="s">
        <v>23</v>
      </c>
      <c r="B4" s="48">
        <v>590.25</v>
      </c>
      <c r="C4" s="48">
        <v>2226</v>
      </c>
      <c r="D4" s="48">
        <v>480.4</v>
      </c>
      <c r="E4" s="48">
        <v>872.4</v>
      </c>
      <c r="F4" s="48">
        <v>336.25</v>
      </c>
      <c r="G4" s="48">
        <v>2090.5</v>
      </c>
      <c r="H4" s="48">
        <v>5612.5</v>
      </c>
      <c r="I4" s="48">
        <v>5831</v>
      </c>
      <c r="J4" s="48">
        <v>560.6</v>
      </c>
      <c r="K4" s="48">
        <v>952.8</v>
      </c>
      <c r="L4" s="48">
        <v>621125.5</v>
      </c>
      <c r="M4" s="168">
        <v>1053.6153846153845</v>
      </c>
    </row>
    <row r="5" spans="1:13">
      <c r="A5" s="5" t="s">
        <v>24</v>
      </c>
      <c r="B5" s="48">
        <v>733.25</v>
      </c>
      <c r="C5" s="48">
        <v>1594.75</v>
      </c>
      <c r="D5" s="48">
        <v>533.79999999999995</v>
      </c>
      <c r="E5" s="48">
        <v>1014</v>
      </c>
      <c r="F5" s="48">
        <v>669.25</v>
      </c>
      <c r="G5" s="48">
        <v>1002.5</v>
      </c>
      <c r="H5" s="48">
        <v>5534.5</v>
      </c>
      <c r="I5" s="48">
        <v>5887</v>
      </c>
      <c r="J5" s="48">
        <v>559.4</v>
      </c>
      <c r="K5" s="48">
        <v>1173.5999999999999</v>
      </c>
      <c r="L5" s="48">
        <v>1095042.9166666667</v>
      </c>
      <c r="M5" s="168">
        <v>883</v>
      </c>
    </row>
    <row r="6" spans="1:13">
      <c r="A6" s="5" t="s">
        <v>25</v>
      </c>
      <c r="B6" s="48">
        <v>737.5</v>
      </c>
      <c r="C6" s="48">
        <v>2629</v>
      </c>
      <c r="D6" s="48">
        <v>572.20000000000005</v>
      </c>
      <c r="E6" s="48">
        <v>1006.4</v>
      </c>
      <c r="F6" s="48">
        <v>827.5</v>
      </c>
      <c r="G6" s="48">
        <v>1048</v>
      </c>
      <c r="H6" s="48">
        <v>5575.25</v>
      </c>
      <c r="I6" s="48">
        <v>5726</v>
      </c>
      <c r="J6" s="48">
        <v>561</v>
      </c>
      <c r="K6" s="48">
        <v>787.6</v>
      </c>
      <c r="L6" s="48">
        <v>856108.25</v>
      </c>
      <c r="M6" s="168">
        <v>1015.2307692307693</v>
      </c>
    </row>
    <row r="7" spans="1:13">
      <c r="A7" s="5" t="s">
        <v>26</v>
      </c>
      <c r="B7" s="170">
        <v>526.5</v>
      </c>
      <c r="C7" s="170">
        <v>2461.75</v>
      </c>
      <c r="D7" s="170">
        <v>518</v>
      </c>
      <c r="E7" s="170">
        <v>810.4</v>
      </c>
      <c r="F7" s="170"/>
      <c r="G7" s="170">
        <v>1089.75</v>
      </c>
      <c r="H7" s="170">
        <v>5475.75</v>
      </c>
      <c r="I7" s="170">
        <v>7048.2857142857147</v>
      </c>
      <c r="J7" s="170">
        <v>561</v>
      </c>
      <c r="K7" s="170">
        <v>838.6</v>
      </c>
      <c r="L7" s="170">
        <v>818232.66666666663</v>
      </c>
      <c r="M7" s="171">
        <v>1004.2307692307693</v>
      </c>
    </row>
    <row r="9" spans="1:13">
      <c r="B9" s="1">
        <v>13.113227804632576</v>
      </c>
      <c r="C9" s="1">
        <v>15.571958018001183</v>
      </c>
      <c r="D9" s="1">
        <v>15.571958018001183</v>
      </c>
      <c r="E9" s="1">
        <v>45.27767023419711</v>
      </c>
      <c r="F9" s="1">
        <v>20.543127078954086</v>
      </c>
      <c r="G9" s="1">
        <v>21.299103307750745</v>
      </c>
      <c r="H9" s="1">
        <v>11.422088325705831</v>
      </c>
      <c r="I9" s="1">
        <v>10.732163527508835</v>
      </c>
      <c r="J9" s="1">
        <v>0.43700181792756254</v>
      </c>
      <c r="K9" s="1">
        <v>104.79303593902951</v>
      </c>
      <c r="L9" s="1">
        <v>18.515427462180927</v>
      </c>
      <c r="M9" s="1">
        <v>18.237232391797573</v>
      </c>
    </row>
    <row r="10" spans="1:13" ht="105">
      <c r="A10" s="208"/>
      <c r="B10" s="210" t="s">
        <v>44</v>
      </c>
      <c r="C10" s="210" t="s">
        <v>45</v>
      </c>
      <c r="D10" s="210" t="s">
        <v>46</v>
      </c>
      <c r="E10" s="210" t="s">
        <v>19</v>
      </c>
      <c r="F10" s="210" t="s">
        <v>115</v>
      </c>
      <c r="G10" s="210" t="s">
        <v>109</v>
      </c>
      <c r="H10" s="210" t="s">
        <v>47</v>
      </c>
      <c r="I10" s="210" t="s">
        <v>48</v>
      </c>
      <c r="J10" s="210" t="s">
        <v>161</v>
      </c>
      <c r="K10" s="210" t="s">
        <v>162</v>
      </c>
      <c r="L10" s="210" t="s">
        <v>142</v>
      </c>
      <c r="M10" s="210" t="s">
        <v>49</v>
      </c>
    </row>
    <row r="11" spans="1:13">
      <c r="A11" s="5" t="s">
        <v>21</v>
      </c>
      <c r="B11" s="16">
        <f>(B2/B9)</f>
        <v>66.116444625</v>
      </c>
      <c r="C11" s="16">
        <f t="shared" ref="C11:M11" si="0">(C2/C9)</f>
        <v>156.306612</v>
      </c>
      <c r="D11" s="16">
        <f t="shared" si="0"/>
        <v>39.378477600000004</v>
      </c>
      <c r="E11" s="16">
        <f t="shared" si="0"/>
        <v>21.670726318840579</v>
      </c>
      <c r="F11" s="16">
        <f t="shared" si="0"/>
        <v>22.744833257575756</v>
      </c>
      <c r="G11" s="16">
        <f t="shared" si="0"/>
        <v>60.2138025</v>
      </c>
      <c r="H11" s="16">
        <f t="shared" si="0"/>
        <v>481.19484312080539</v>
      </c>
      <c r="I11" s="16">
        <f t="shared" si="0"/>
        <v>500.03231479591841</v>
      </c>
      <c r="J11" s="16">
        <f t="shared" si="0"/>
        <v>1283.2898560000001</v>
      </c>
      <c r="K11" s="16">
        <f t="shared" si="0"/>
        <v>8.0883237364470393</v>
      </c>
      <c r="L11" s="16">
        <f t="shared" si="0"/>
        <v>72038.412438731219</v>
      </c>
      <c r="M11" s="16">
        <f t="shared" si="0"/>
        <v>55.549926727509778</v>
      </c>
    </row>
    <row r="12" spans="1:13">
      <c r="A12" s="5" t="s">
        <v>22</v>
      </c>
      <c r="B12" s="16">
        <f>(B3/B9)</f>
        <v>62.951701312499999</v>
      </c>
      <c r="C12" s="16">
        <f t="shared" ref="C12:M12" si="1">(C3/C9)</f>
        <v>149.03392350000001</v>
      </c>
      <c r="D12" s="16">
        <f t="shared" si="1"/>
        <v>48.202030800000003</v>
      </c>
      <c r="E12" s="16">
        <f t="shared" si="1"/>
        <v>20.809374579710145</v>
      </c>
      <c r="F12" s="16">
        <f t="shared" si="1"/>
        <v>16.416682752525251</v>
      </c>
      <c r="G12" s="16">
        <f t="shared" si="1"/>
        <v>69.439543</v>
      </c>
      <c r="H12" s="16">
        <f t="shared" si="1"/>
        <v>489.75282281879197</v>
      </c>
      <c r="I12" s="16">
        <f t="shared" si="1"/>
        <v>544.29179693877552</v>
      </c>
      <c r="J12" s="16">
        <f t="shared" si="1"/>
        <v>1103.8855680000001</v>
      </c>
      <c r="K12" s="16">
        <f t="shared" si="1"/>
        <v>8.103591926605505</v>
      </c>
      <c r="L12" s="16">
        <f t="shared" si="1"/>
        <v>47349.541445409013</v>
      </c>
      <c r="M12" s="16">
        <f t="shared" si="1"/>
        <v>67.638468109517589</v>
      </c>
    </row>
    <row r="13" spans="1:13">
      <c r="A13" s="5" t="s">
        <v>23</v>
      </c>
      <c r="B13" s="16">
        <f>(B4/B9)</f>
        <v>45.011800968750002</v>
      </c>
      <c r="C13" s="16">
        <f t="shared" ref="C13:M13" si="2">(C4/C9)</f>
        <v>142.94926799999999</v>
      </c>
      <c r="D13" s="16">
        <f t="shared" si="2"/>
        <v>30.850327199999999</v>
      </c>
      <c r="E13" s="16">
        <f t="shared" si="2"/>
        <v>19.267775826086954</v>
      </c>
      <c r="F13" s="16">
        <f t="shared" si="2"/>
        <v>16.36800467171717</v>
      </c>
      <c r="G13" s="16">
        <f t="shared" si="2"/>
        <v>98.149671833333329</v>
      </c>
      <c r="H13" s="16">
        <f t="shared" si="2"/>
        <v>491.37249161073828</v>
      </c>
      <c r="I13" s="16">
        <f t="shared" si="2"/>
        <v>543.32008500000006</v>
      </c>
      <c r="J13" s="16">
        <f t="shared" si="2"/>
        <v>1282.8321920000001</v>
      </c>
      <c r="K13" s="16">
        <f t="shared" si="2"/>
        <v>9.0922072393661377</v>
      </c>
      <c r="L13" s="16">
        <f t="shared" si="2"/>
        <v>33546.376461936561</v>
      </c>
      <c r="M13" s="16">
        <f t="shared" si="2"/>
        <v>57.772767379400257</v>
      </c>
    </row>
    <row r="14" spans="1:13">
      <c r="A14" s="5" t="s">
        <v>24</v>
      </c>
      <c r="B14" s="16">
        <f>(B5/B9)</f>
        <v>55.916820093749998</v>
      </c>
      <c r="C14" s="16">
        <f t="shared" ref="C14:M14" si="3">(C5/C9)</f>
        <v>102.41165549999999</v>
      </c>
      <c r="D14" s="16">
        <f t="shared" si="3"/>
        <v>34.279568399999995</v>
      </c>
      <c r="E14" s="16">
        <f t="shared" si="3"/>
        <v>22.395145217391303</v>
      </c>
      <c r="F14" s="16">
        <f t="shared" si="3"/>
        <v>32.577805580808082</v>
      </c>
      <c r="G14" s="16">
        <f t="shared" si="3"/>
        <v>47.067709166666667</v>
      </c>
      <c r="H14" s="16">
        <f t="shared" si="3"/>
        <v>484.54361778523491</v>
      </c>
      <c r="I14" s="16">
        <f t="shared" si="3"/>
        <v>548.53804500000001</v>
      </c>
      <c r="J14" s="16">
        <f t="shared" si="3"/>
        <v>1280.0862080000002</v>
      </c>
      <c r="K14" s="16">
        <f t="shared" si="3"/>
        <v>11.199217481234362</v>
      </c>
      <c r="L14" s="16">
        <f t="shared" si="3"/>
        <v>59142.189339315526</v>
      </c>
      <c r="M14" s="16">
        <f t="shared" si="3"/>
        <v>48.417434237288134</v>
      </c>
    </row>
    <row r="15" spans="1:13">
      <c r="A15" s="5" t="s">
        <v>25</v>
      </c>
      <c r="B15" s="16">
        <f>(B6/B9)</f>
        <v>56.240920312500002</v>
      </c>
      <c r="C15" s="16">
        <f t="shared" ref="C15:M15" si="4">(C6/C9)</f>
        <v>168.82912200000001</v>
      </c>
      <c r="D15" s="16">
        <f t="shared" si="4"/>
        <v>36.745539600000001</v>
      </c>
      <c r="E15" s="16">
        <f t="shared" si="4"/>
        <v>22.227292057971013</v>
      </c>
      <c r="F15" s="16">
        <f t="shared" si="4"/>
        <v>40.281111868686864</v>
      </c>
      <c r="G15" s="16">
        <f t="shared" si="4"/>
        <v>49.203949333333334</v>
      </c>
      <c r="H15" s="16">
        <f t="shared" si="4"/>
        <v>488.11126661073826</v>
      </c>
      <c r="I15" s="16">
        <f t="shared" si="4"/>
        <v>533.53641000000005</v>
      </c>
      <c r="J15" s="16">
        <f t="shared" si="4"/>
        <v>1283.7475200000001</v>
      </c>
      <c r="K15" s="16">
        <f t="shared" si="4"/>
        <v>7.5157666055045871</v>
      </c>
      <c r="L15" s="16">
        <f t="shared" si="4"/>
        <v>46237.563337312182</v>
      </c>
      <c r="M15" s="16">
        <f t="shared" si="4"/>
        <v>55.668028318122559</v>
      </c>
    </row>
    <row r="16" spans="1:13">
      <c r="A16" s="5" t="s">
        <v>26</v>
      </c>
      <c r="B16" s="16">
        <f>(B7/B9)</f>
        <v>40.1502976875</v>
      </c>
      <c r="C16" s="16">
        <f t="shared" ref="C16:M16" si="5">(C7/C9)</f>
        <v>158.0886615</v>
      </c>
      <c r="D16" s="16">
        <f t="shared" si="5"/>
        <v>33.264924000000001</v>
      </c>
      <c r="E16" s="16">
        <f t="shared" si="5"/>
        <v>17.898447420289855</v>
      </c>
      <c r="F16" s="16">
        <f t="shared" si="5"/>
        <v>0</v>
      </c>
      <c r="G16" s="16">
        <f t="shared" si="5"/>
        <v>51.164125749999997</v>
      </c>
      <c r="H16" s="16">
        <f t="shared" si="5"/>
        <v>479.40007500000002</v>
      </c>
      <c r="I16" s="16">
        <f t="shared" si="5"/>
        <v>656.74415938775519</v>
      </c>
      <c r="J16" s="16">
        <f t="shared" si="5"/>
        <v>1283.7475200000001</v>
      </c>
      <c r="K16" s="16">
        <f t="shared" si="5"/>
        <v>8.0024401668056715</v>
      </c>
      <c r="L16" s="16">
        <f t="shared" si="5"/>
        <v>44191.940387979957</v>
      </c>
      <c r="M16" s="16">
        <f t="shared" si="5"/>
        <v>55.064866623207301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zoomScale="70" zoomScaleNormal="70" workbookViewId="0">
      <selection sqref="A1:M7"/>
    </sheetView>
  </sheetViews>
  <sheetFormatPr defaultColWidth="6.28515625" defaultRowHeight="30" customHeight="1"/>
  <cols>
    <col min="1" max="1" width="6.28515625" style="52"/>
    <col min="2" max="3" width="6.5703125" style="52" bestFit="1" customWidth="1"/>
    <col min="4" max="5" width="6.42578125" style="52" bestFit="1" customWidth="1"/>
    <col min="6" max="8" width="6.5703125" style="52" bestFit="1" customWidth="1"/>
    <col min="9" max="9" width="11.5703125" style="52" bestFit="1" customWidth="1"/>
    <col min="10" max="11" width="6.42578125" style="52" bestFit="1" customWidth="1"/>
    <col min="12" max="13" width="11.5703125" style="52" bestFit="1" customWidth="1"/>
    <col min="14" max="16384" width="6.28515625" style="52"/>
  </cols>
  <sheetData>
    <row r="1" spans="1:13" ht="30" customHeight="1">
      <c r="A1" s="208"/>
      <c r="B1" s="208" t="str">
        <f>Fixed!I2</f>
        <v>BSNL (1Mbps)-Bangalore,IN</v>
      </c>
      <c r="C1" s="208" t="str">
        <f>Fixed!I3</f>
        <v>BSNL (4Mbps)-Chennai,IN</v>
      </c>
      <c r="D1" s="208" t="str">
        <f>Fixed!I4</f>
        <v>BSNL (4Mbps)-Delhi,IN</v>
      </c>
      <c r="E1" s="208" t="str">
        <f>Fixed!I5</f>
        <v>Dhiragu (512kbps)-Male,MV</v>
      </c>
      <c r="F1" s="208" t="str">
        <f>Fixed!I6</f>
        <v>NTC (512kbps)-Kathmadu,NP</v>
      </c>
      <c r="G1" s="208" t="str">
        <f>Fixed!I7</f>
        <v>PTCL (4Mbps)-Karachi,PK</v>
      </c>
      <c r="H1" s="208" t="str">
        <f>Fixed!I8</f>
        <v>SLT (2Mbps)-Colombo,LK</v>
      </c>
      <c r="I1" s="208" t="str">
        <f>Fixed!I9</f>
        <v>Dialog LTE (4Mbps)-Colombo,LK</v>
      </c>
      <c r="J1" s="208" t="str">
        <f>Fixed!I10</f>
        <v>Telkom Speedy Instant (512kbps)-Jakarta,ID</v>
      </c>
      <c r="K1" s="208" t="str">
        <f>Fixed!I11</f>
        <v>Internux LTE (72Mbps)-Jakarta,ID</v>
      </c>
      <c r="L1" s="208" t="str">
        <f>Fixed!I12</f>
        <v>True online (10Mbps)-Bangkok,TH</v>
      </c>
      <c r="M1" s="208" t="str">
        <f>Fixed!I13</f>
        <v>3BB (10Mbps)-Bangkok,TH</v>
      </c>
    </row>
    <row r="2" spans="1:13" ht="17.25" customHeight="1">
      <c r="A2" s="53" t="s">
        <v>21</v>
      </c>
      <c r="B2" s="54">
        <v>490.5</v>
      </c>
      <c r="C2" s="54">
        <v>459.75</v>
      </c>
      <c r="D2" s="54">
        <v>498.6</v>
      </c>
      <c r="E2" s="54">
        <v>468</v>
      </c>
      <c r="F2" s="54">
        <v>455.5</v>
      </c>
      <c r="G2" s="54">
        <v>522.25</v>
      </c>
      <c r="H2" s="54">
        <v>517</v>
      </c>
      <c r="I2" s="54">
        <v>487</v>
      </c>
      <c r="J2" s="14">
        <v>475.2</v>
      </c>
      <c r="K2" s="14">
        <v>453.2</v>
      </c>
      <c r="L2" s="14">
        <v>504.25</v>
      </c>
      <c r="M2" s="54">
        <v>506.38461538461536</v>
      </c>
    </row>
    <row r="3" spans="1:13" ht="17.25" customHeight="1">
      <c r="A3" s="53" t="s">
        <v>22</v>
      </c>
      <c r="B3" s="54">
        <v>507.75</v>
      </c>
      <c r="C3" s="54">
        <v>471.75</v>
      </c>
      <c r="D3" s="54">
        <v>495.6</v>
      </c>
      <c r="E3" s="54">
        <v>504.4</v>
      </c>
      <c r="F3" s="54">
        <v>476.75</v>
      </c>
      <c r="G3" s="54">
        <v>484.25</v>
      </c>
      <c r="H3" s="54">
        <v>499.75</v>
      </c>
      <c r="I3" s="54">
        <v>468.14285714285717</v>
      </c>
      <c r="J3" s="14">
        <v>494.8</v>
      </c>
      <c r="K3" s="14">
        <v>512.4</v>
      </c>
      <c r="L3" s="14">
        <v>498.25</v>
      </c>
      <c r="M3" s="54">
        <v>547</v>
      </c>
    </row>
    <row r="4" spans="1:13" ht="17.25" customHeight="1">
      <c r="A4" s="53" t="s">
        <v>23</v>
      </c>
      <c r="B4" s="54">
        <v>499.25</v>
      </c>
      <c r="C4" s="54">
        <v>532.75</v>
      </c>
      <c r="D4" s="54">
        <v>505.2</v>
      </c>
      <c r="E4" s="54">
        <v>477.6</v>
      </c>
      <c r="F4" s="54">
        <v>471</v>
      </c>
      <c r="G4" s="54">
        <v>465</v>
      </c>
      <c r="H4" s="54">
        <v>531.5</v>
      </c>
      <c r="I4" s="54">
        <v>539</v>
      </c>
      <c r="J4" s="14">
        <v>458.4</v>
      </c>
      <c r="K4" s="14">
        <v>561.79999999999995</v>
      </c>
      <c r="L4" s="14">
        <v>558.5</v>
      </c>
      <c r="M4" s="54">
        <v>478.07692307692309</v>
      </c>
    </row>
    <row r="5" spans="1:13" ht="17.25" customHeight="1">
      <c r="A5" s="53" t="s">
        <v>24</v>
      </c>
      <c r="B5" s="54">
        <v>424.25</v>
      </c>
      <c r="C5" s="54">
        <v>505.25</v>
      </c>
      <c r="D5" s="54">
        <v>472.6</v>
      </c>
      <c r="E5" s="54">
        <v>431.2</v>
      </c>
      <c r="F5" s="54">
        <v>476</v>
      </c>
      <c r="G5" s="54">
        <v>506.75</v>
      </c>
      <c r="H5" s="54">
        <v>562.25</v>
      </c>
      <c r="I5" s="54">
        <v>521.14285714285711</v>
      </c>
      <c r="J5" s="14">
        <v>495.6</v>
      </c>
      <c r="K5" s="14">
        <v>509.4</v>
      </c>
      <c r="L5" s="14">
        <v>537.5</v>
      </c>
      <c r="M5" s="54">
        <v>462.15384615384613</v>
      </c>
    </row>
    <row r="6" spans="1:13" ht="17.25" customHeight="1">
      <c r="A6" s="53" t="s">
        <v>25</v>
      </c>
      <c r="B6" s="54">
        <v>462.75</v>
      </c>
      <c r="C6" s="54">
        <v>427.25</v>
      </c>
      <c r="D6" s="54">
        <v>535.6</v>
      </c>
      <c r="E6" s="54">
        <v>546.4</v>
      </c>
      <c r="F6" s="54">
        <v>524</v>
      </c>
      <c r="G6" s="54">
        <v>539.75</v>
      </c>
      <c r="H6" s="54">
        <v>483.25</v>
      </c>
      <c r="I6" s="54">
        <v>523.42857142857144</v>
      </c>
      <c r="J6" s="14">
        <v>584</v>
      </c>
      <c r="K6" s="14">
        <v>487.6</v>
      </c>
      <c r="L6" s="14">
        <v>403.25</v>
      </c>
      <c r="M6" s="54">
        <v>541.69230769230774</v>
      </c>
    </row>
    <row r="7" spans="1:13" ht="17.25" customHeight="1">
      <c r="A7" s="53" t="s">
        <v>26</v>
      </c>
      <c r="B7" s="54">
        <v>472.75</v>
      </c>
      <c r="C7" s="54">
        <v>433.25</v>
      </c>
      <c r="D7" s="54">
        <v>486.6</v>
      </c>
      <c r="E7" s="54">
        <v>530</v>
      </c>
      <c r="F7" s="14"/>
      <c r="G7" s="54">
        <v>462.75</v>
      </c>
      <c r="H7" s="54">
        <v>535.25</v>
      </c>
      <c r="I7" s="54">
        <v>483.14285714285717</v>
      </c>
      <c r="J7" s="14">
        <v>497.6</v>
      </c>
      <c r="K7" s="14">
        <v>558.6</v>
      </c>
      <c r="L7" s="14">
        <v>543.33333333333337</v>
      </c>
      <c r="M7" s="54">
        <v>487.76923076923077</v>
      </c>
    </row>
    <row r="10" spans="1:13" ht="30" customHeight="1">
      <c r="A10" s="55"/>
    </row>
    <row r="11" spans="1:13" ht="30" customHeight="1">
      <c r="A11" s="55"/>
    </row>
    <row r="12" spans="1:13" ht="30" customHeight="1">
      <c r="A12" s="55"/>
    </row>
    <row r="13" spans="1:13" ht="30" customHeight="1">
      <c r="A13" s="55"/>
    </row>
    <row r="14" spans="1:13" ht="30" customHeight="1">
      <c r="A14" s="55"/>
    </row>
    <row r="15" spans="1:13" ht="30" customHeight="1">
      <c r="A15" s="55"/>
    </row>
    <row r="16" spans="1:13" ht="30" customHeight="1">
      <c r="A16" s="5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Fixed</vt:lpstr>
      <vt:lpstr>Mobile</vt:lpstr>
      <vt:lpstr>F-ISP_Download</vt:lpstr>
      <vt:lpstr>F-ISP_Latency</vt:lpstr>
      <vt:lpstr>F-ISP_Jitter</vt:lpstr>
      <vt:lpstr>F-ISP_Pkt Loss</vt:lpstr>
      <vt:lpstr>F-Inter_Download</vt:lpstr>
      <vt:lpstr>F_kbps_USD</vt:lpstr>
      <vt:lpstr>F-Inter_Latency</vt:lpstr>
      <vt:lpstr>F-Inter_Jitter</vt:lpstr>
      <vt:lpstr>F-Inter_Pkt Loss</vt:lpstr>
      <vt:lpstr>M-ISP_Download</vt:lpstr>
      <vt:lpstr>M-ISP_Latency</vt:lpstr>
      <vt:lpstr>M-ISP_Jitter</vt:lpstr>
      <vt:lpstr>M-ISP_Pkt Loss</vt:lpstr>
      <vt:lpstr>M-Inter_Download</vt:lpstr>
      <vt:lpstr>M-kbps_USD</vt:lpstr>
      <vt:lpstr>M-Inter_Latency</vt:lpstr>
      <vt:lpstr>M-Inter_Jitter</vt:lpstr>
      <vt:lpstr>M-Inter_Pkt Loss</vt:lpstr>
      <vt:lpstr>Bhutan Telcom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SUMUDU</dc:creator>
  <cp:lastModifiedBy>shazna</cp:lastModifiedBy>
  <dcterms:created xsi:type="dcterms:W3CDTF">2014-03-17T04:43:20Z</dcterms:created>
  <dcterms:modified xsi:type="dcterms:W3CDTF">2014-04-22T23:57:09Z</dcterms:modified>
</cp:coreProperties>
</file>